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4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struzioni" sheetId="1" state="visible" r:id="rId3"/>
    <sheet name="Prodotti" sheetId="2" state="visible" r:id="rId4"/>
    <sheet name="Movimenti" sheetId="3" state="visible" r:id="rId5"/>
    <sheet name="Riepilogo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<sst xmlns="http://schemas.openxmlformats.org/spreadsheetml/2006/main" count="174" uniqueCount="105">
  <si>
    <t xml:space="preserve">Modello gratuito per la gestione del magazzino con Excel</t>
  </si>
  <si>
    <t xml:space="preserve">Creato da Euromedian · www.euromedian.com</t>
  </si>
  <si>
    <t xml:space="preserve">Come si usa</t>
  </si>
  <si>
    <t xml:space="preserve">1. Foglio Prodotti: scrivi codice, descrizione, categoria, unità, scorta minima, costo e prezzo di vendita di ogni prodotto (una riga per prodotto). Cancella la riga di esempio.</t>
  </si>
  <si>
    <t xml:space="preserve">2. Foglio Movimenti: ogni volta che la merce entra (Carico) o esce (Scarico) aggiungi una riga con data, codice, tipo e quantità. Fornitore o cliente, prezzo e nota sono facoltativi.</t>
  </si>
  <si>
    <t xml:space="preserve">3. Foglio Prodotti: le colonne grigie mostrano carichi, scarichi, giacenza e stato. Giallo = da riordinare (giacenza uguale o inferiore alla scorta minima). Rosso = finito.</t>
  </si>
  <si>
    <t xml:space="preserve">4. Foglio Riepilogo: trovi i totali del magazzino, il valore di giacenza, acquisti, vendite e margine. Scrivi tu le categorie per vedere il grafico.</t>
  </si>
  <si>
    <t xml:space="preserve">5. Salva una copia del file ogni tanto (per esempio a fine mese) e conserva la copia in un posto sicuro.</t>
  </si>
  <si>
    <t xml:space="preserve">Cosa significano i colori</t>
  </si>
  <si>
    <t xml:space="preserve">Intestazione verde e testo blu: celle da compilare a mano.</t>
  </si>
  <si>
    <t xml:space="preserve">Intestazione grigia e celle grigie: si calcolano da sole. Non scriverci sopra.</t>
  </si>
  <si>
    <t xml:space="preserve">Regole da ricordare</t>
  </si>
  <si>
    <t xml:space="preserve">• Il codice di ogni prodotto deve essere unico. Se cambi un codice nel foglio Prodotti, cambia anche quello dei movimenti già registrati.</t>
  </si>
  <si>
    <t xml:space="preserve">• Inserisci i movimenti in ordine di data: il controllo "Giacenza insufficiente" segue l'ordine delle righe.</t>
  </si>
  <si>
    <t xml:space="preserve">• Il foglio non impedisce di scaricare più pezzi di quelli che hai: mostra l'avviso nella colonna Controllo del foglio Movimenti.</t>
  </si>
  <si>
    <t xml:space="preserve">• Il modello arriva a 500 prodotti e 2.000 movimenti. Oltre questi limiti conviene passare a un gestionale.</t>
  </si>
  <si>
    <t xml:space="preserve">• Se cancelli per sbaglio una formula, copiala dalla riga sopra. Non scrivere numeri nelle celle grigie.</t>
  </si>
  <si>
    <t xml:space="preserve">Le formule usate</t>
  </si>
  <si>
    <t xml:space="preserve">Giacenza = somma dei carichi − somma degli scarichi di quel prodotto.</t>
  </si>
  <si>
    <t xml:space="preserve">Stato: "Finito" se la giacenza è zero o meno; "Da riordinare" se è uguale o inferiore alla scorta minima; altrimenti "OK".</t>
  </si>
  <si>
    <t xml:space="preserve">Valore di giacenza = giacenza × costo unitario. Valore a prezzo di vendita = giacenza × prezzo di vendita.</t>
  </si>
  <si>
    <t xml:space="preserve">Margine (solo sugli scarichi) = quantità × (prezzo di vendita − costo unitario del prodotto).</t>
  </si>
  <si>
    <t xml:space="preserve">Da sapere</t>
  </si>
  <si>
    <t xml:space="preserve">Il valore delle rimanenze di fine anno va stabilito insieme al tuo commercialista: questo modello è un aiuto per tenere in ordine le quantità e i valori.</t>
  </si>
  <si>
    <t xml:space="preserve">I prodotti, i movimenti e i nomi di fornitori e clienti in questa versione sono inventati e servono solo come esempio. Per usare il modello cancella le celle blu dei fogli Prodotti e Movimenti (dalla riga 5), lasciando le formule.</t>
  </si>
  <si>
    <t xml:space="preserve">Vuoi fare a meno di Excel?</t>
  </si>
  <si>
    <t xml:space="preserve">Il gestionale di magazzino Euromedian è gratuito, si usa dal browser e calcola da solo giacenze e scorte: https://www.euromedian.com/gestionale-di-magazzino-online-per-pmi/</t>
  </si>
  <si>
    <t xml:space="preserve">Hai bisogno di aiuto? Telefono 0974 82 50 19 · WhatsApp 338 777 38 83</t>
  </si>
  <si>
    <t xml:space="preserve">Prodotti</t>
  </si>
  <si>
    <t xml:space="preserve">Una riga per prodotto. Scrivi solo nelle colonne con l'intestazione verde (testo blu). Le colonne con l'intestazione grigia si calcolano da sole.</t>
  </si>
  <si>
    <t xml:space="preserve">Il codice deve essere unico per ogni prodotto. I prodotti in elenco sono un esempio: cancellali o sovrascrivili con i tuoi.</t>
  </si>
  <si>
    <t xml:space="preserve">Codice</t>
  </si>
  <si>
    <t xml:space="preserve">Descrizione</t>
  </si>
  <si>
    <t xml:space="preserve">Categoria</t>
  </si>
  <si>
    <t xml:space="preserve">Unità</t>
  </si>
  <si>
    <t xml:space="preserve">Scorta minima</t>
  </si>
  <si>
    <t xml:space="preserve">Costo unitario (€)</t>
  </si>
  <si>
    <t xml:space="preserve">Prezzo di vendita (€)</t>
  </si>
  <si>
    <t xml:space="preserve">Carichi</t>
  </si>
  <si>
    <t xml:space="preserve">Scarichi</t>
  </si>
  <si>
    <t xml:space="preserve">Giacenza</t>
  </si>
  <si>
    <t xml:space="preserve">Stato</t>
  </si>
  <si>
    <t xml:space="preserve">Valore di giacenza (€)</t>
  </si>
  <si>
    <t xml:space="preserve">Valore a prezzo di vendita (€)</t>
  </si>
  <si>
    <t xml:space="preserve">P001</t>
  </si>
  <si>
    <t xml:space="preserve">Quaderno A4 a righe</t>
  </si>
  <si>
    <t xml:space="preserve">Cancelleria</t>
  </si>
  <si>
    <t xml:space="preserve">pz</t>
  </si>
  <si>
    <t xml:space="preserve">P002</t>
  </si>
  <si>
    <t xml:space="preserve">Penna a sfera blu (conf. da 50)</t>
  </si>
  <si>
    <t xml:space="preserve">conf.</t>
  </si>
  <si>
    <t xml:space="preserve">P003</t>
  </si>
  <si>
    <t xml:space="preserve">Scatola di cartone 40x30</t>
  </si>
  <si>
    <t xml:space="preserve">Imballaggi</t>
  </si>
  <si>
    <t xml:space="preserve">P004</t>
  </si>
  <si>
    <t xml:space="preserve">Nastro adesivo marrone</t>
  </si>
  <si>
    <t xml:space="preserve">P005</t>
  </si>
  <si>
    <t xml:space="preserve">Toner nero compatibile</t>
  </si>
  <si>
    <t xml:space="preserve">Ricambi</t>
  </si>
  <si>
    <t xml:space="preserve">P006</t>
  </si>
  <si>
    <t xml:space="preserve">Cartuccia inchiostro colore</t>
  </si>
  <si>
    <t xml:space="preserve">P007</t>
  </si>
  <si>
    <t xml:space="preserve">Risma carta A4 (500 fogli)</t>
  </si>
  <si>
    <t xml:space="preserve">Carta</t>
  </si>
  <si>
    <t xml:space="preserve">P008</t>
  </si>
  <si>
    <t xml:space="preserve">Cartellina con elastico</t>
  </si>
  <si>
    <t xml:space="preserve">Movimenti</t>
  </si>
  <si>
    <t xml:space="preserve">Una riga per ogni carico (merce che entra) o scarico (merce che esce). Inserisci i movimenti in ordine di data. Prezzo, fornitore/cliente e nota sono facoltativi.</t>
  </si>
  <si>
    <t xml:space="preserve">Il codice si sceglie dalla lista dei prodotti. Le colonne con l'intestazione grigia si calcolano da sole; se compare un avviso nella colonna Controllo, correggi la riga.</t>
  </si>
  <si>
    <t xml:space="preserve">Data</t>
  </si>
  <si>
    <t xml:space="preserve">Codice prodotto</t>
  </si>
  <si>
    <t xml:space="preserve">Tipo</t>
  </si>
  <si>
    <t xml:space="preserve">Quantità</t>
  </si>
  <si>
    <t xml:space="preserve">Fornitore / Cliente</t>
  </si>
  <si>
    <t xml:space="preserve">Prezzo unitario (€)</t>
  </si>
  <si>
    <t xml:space="preserve">Nota</t>
  </si>
  <si>
    <t xml:space="preserve">Prodotto</t>
  </si>
  <si>
    <t xml:space="preserve">Importo (€)</t>
  </si>
  <si>
    <t xml:space="preserve">Margine (€)</t>
  </si>
  <si>
    <t xml:space="preserve">Controllo</t>
  </si>
  <si>
    <t xml:space="preserve">Carico</t>
  </si>
  <si>
    <t xml:space="preserve">Cartoleria Rossi</t>
  </si>
  <si>
    <t xml:space="preserve">Ordine iniziale</t>
  </si>
  <si>
    <t xml:space="preserve">Imballaggi Sud</t>
  </si>
  <si>
    <t xml:space="preserve">Ufficio Più</t>
  </si>
  <si>
    <t xml:space="preserve">Carta Italia</t>
  </si>
  <si>
    <t xml:space="preserve">Scarico</t>
  </si>
  <si>
    <t xml:space="preserve">Bottega Bianchi</t>
  </si>
  <si>
    <t xml:space="preserve">Scuola Media Verdi</t>
  </si>
  <si>
    <t xml:space="preserve">Negozio Neri</t>
  </si>
  <si>
    <t xml:space="preserve">Studio Conti</t>
  </si>
  <si>
    <t xml:space="preserve">Riepilogo del magazzino</t>
  </si>
  <si>
    <t xml:space="preserve">Tutti i valori si calcolano da soli dai fogli Prodotti e Movimenti. Nella tabella delle categorie scrivi tu i nomi (in blu), uguali a quelli usati nel foglio Prodotti.</t>
  </si>
  <si>
    <t xml:space="preserve">Dato</t>
  </si>
  <si>
    <t xml:space="preserve">Valore</t>
  </si>
  <si>
    <t xml:space="preserve">Prodotti in elenco</t>
  </si>
  <si>
    <t xml:space="preserve">Pezzi in magazzino</t>
  </si>
  <si>
    <t xml:space="preserve">Prodotti da riordinare</t>
  </si>
  <si>
    <t xml:space="preserve">Prodotti finiti</t>
  </si>
  <si>
    <t xml:space="preserve">Movimenti registrati</t>
  </si>
  <si>
    <t xml:space="preserve">Acquisti registrati (€)</t>
  </si>
  <si>
    <t xml:space="preserve">Vendite registrate (€)</t>
  </si>
  <si>
    <t xml:space="preserve">Margine sulle vendite (€)</t>
  </si>
  <si>
    <t xml:space="preserve">Movimenti da controllare</t>
  </si>
  <si>
    <t xml:space="preserve">Acquisti e vendite comprendono solo i movimenti in cui hai scritto il prezzo unitario. Il margine è calcolato sugli scarichi: quantità × (prezzo di vendita − costo unitario del prodotto).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</si>
</sst>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&quot; €&quot;"/>
    <numFmt numFmtId="166" formatCode="General"/>
    <numFmt numFmtId="167" formatCode="dd/mm/yyyy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232423"/>
      <name val="Arial"/>
      <family val="0"/>
      <charset val="1"/>
    </font>
    <font>
      <i val="true"/>
      <sz val="9"/>
      <color rgb="FF5D5F5D"/>
      <name val="Arial"/>
      <family val="0"/>
      <charset val="1"/>
    </font>
    <font>
      <b val="true"/>
      <sz val="11"/>
      <name val="Arial"/>
      <family val="0"/>
      <charset val="1"/>
    </font>
    <font>
      <sz val="10"/>
      <color rgb="FF000000"/>
      <name val="Arial"/>
      <family val="0"/>
      <charset val="1"/>
    </font>
    <font>
      <sz val="10"/>
      <color rgb="FF0000FF"/>
      <name val="Arial"/>
      <family val="0"/>
      <charset val="1"/>
    </font>
    <font>
      <u val="single"/>
      <sz val="10"/>
      <color rgb="FF0000FF"/>
      <name val="Arial"/>
      <family val="0"/>
      <charset val="1"/>
    </font>
    <font>
      <b val="true"/>
      <sz val="10"/>
      <color rgb="FF232423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E91F"/>
        <bgColor rgb="FFFFFF00"/>
      </patternFill>
    </fill>
    <fill>
      <patternFill patternType="solid">
        <fgColor rgb="FFF5F6F5"/>
        <bgColor rgb="FFFFFFFF"/>
      </patternFill>
    </fill>
    <fill>
      <patternFill patternType="solid">
        <fgColor rgb="FF515251"/>
        <bgColor rgb="FF5D5F5D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BD9"/>
      </left>
      <right style="thin">
        <color rgb="FFD9DBD9"/>
      </right>
      <top style="thin">
        <color rgb="FFD9DBD9"/>
      </top>
      <bottom style="thin">
        <color rgb="FFD9DB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3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1" fillId="4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3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7" fillId="3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ont>
        <name val="Arial"/>
        <charset val="1"/>
        <family val="0"/>
        <b val="1"/>
        <color rgb="FF9C0006"/>
      </font>
      <fill>
        <patternFill>
          <bgColor rgb="FFF8B4B4"/>
        </patternFill>
      </fill>
    </dxf>
    <dxf>
      <font>
        <name val="Arial"/>
        <charset val="1"/>
        <family val="0"/>
        <b val="1"/>
        <color rgb="FF7A5B00"/>
      </font>
      <fill>
        <patternFill>
          <bgColor rgb="FFFFF2A8"/>
        </patternFill>
      </fill>
    </dxf>
    <dxf>
      <font>
        <name val="Arial"/>
        <charset val="1"/>
        <family val="0"/>
        <color rgb="FF3B5A00"/>
      </font>
      <fill>
        <patternFill>
          <bgColor rgb="FFE6F5B8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C9E91F"/>
      <rgbColor rgb="FFFF00FF"/>
      <rgbColor rgb="FF00FFFF"/>
      <rgbColor rgb="FF9C0006"/>
      <rgbColor rgb="FF008000"/>
      <rgbColor rgb="FF000080"/>
      <rgbColor rgb="FF7A5B00"/>
      <rgbColor rgb="FF800080"/>
      <rgbColor rgb="FF008080"/>
      <rgbColor rgb="FFD9DBD9"/>
      <rgbColor rgb="FF878787"/>
      <rgbColor rgb="FF9999FF"/>
      <rgbColor rgb="FF993366"/>
      <rgbColor rgb="FFF5F6F5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6F5B8"/>
      <rgbColor rgb="FFFFF2A8"/>
      <rgbColor rgb="FF99CCFF"/>
      <rgbColor rgb="FFFF99CC"/>
      <rgbColor rgb="FFCC99FF"/>
      <rgbColor rgb="FFF8B4B4"/>
      <rgbColor rgb="FF3366FF"/>
      <rgbColor rgb="FF33CCCC"/>
      <rgbColor rgb="FF99CC00"/>
      <rgbColor rgb="FFFFCC00"/>
      <rgbColor rgb="FFFF9900"/>
      <rgbColor rgb="FFFF6600"/>
      <rgbColor rgb="FF5D5F5D"/>
      <rgbColor rgb="FF969696"/>
      <rgbColor rgb="FF003366"/>
      <rgbColor rgb="FF339966"/>
      <rgbColor rgb="FF003300"/>
      <rgbColor rgb="FF3B5A00"/>
      <rgbColor rgb="FF993300"/>
      <rgbColor rgb="FF993366"/>
      <rgbColor rgb="FF515251"/>
      <rgbColor rgb="FF23242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Valore di giacenza per categoria (€)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Riepilogo!F4</c:f>
              <c:strCache>
                <c:ptCount val="1"/>
                <c:pt idx="0">
                  <c:v>Valore di giacenza (€)</c:v>
                </c:pt>
              </c:strCache>
            </c:strRef>
          </c:tx>
          <c:spPr>
            <a:solidFill>
              <a:srgbClr val="c9e91f"/>
            </a:solidFill>
            <a:ln w="0">
              <a:solidFill>
                <a:srgbClr val="515251"/>
              </a:solidFill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Riepilogo!$D$5:$D$12</c:f>
              <c:strCache>
                <c:ptCount val="8"/>
                <c:pt idx="0">
                  <c:v>Cancelleria</c:v>
                </c:pt>
                <c:pt idx="1">
                  <c:v>Imballaggi</c:v>
                </c:pt>
                <c:pt idx="2">
                  <c:v>Ricambi</c:v>
                </c:pt>
                <c:pt idx="3">
                  <c:v>Carta</c:v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</c:strCache>
            </c:strRef>
          </c:cat>
          <c:val>
            <c:numRef>
              <c:f>Riepilogo!$F$5:$F$12</c:f>
              <c:numCache>
                <c:formatCode>#,##0.00" €"</c:formatCode>
                <c:ptCount val="8"/>
                <c:pt idx="0">
                  <c:v>333.5</c:v>
                </c:pt>
                <c:pt idx="1">
                  <c:v>86.5</c:v>
                </c:pt>
                <c:pt idx="2">
                  <c:v>66.5</c:v>
                </c:pt>
                <c:pt idx="3">
                  <c:v>224</c:v>
                </c:pt>
              </c:numCache>
            </c:numRef>
          </c:val>
        </c:ser>
        <c:gapWidth val="150"/>
        <c:overlap val="0"/>
        <c:axId val="1780421"/>
        <c:axId val="95841677"/>
      </c:barChart>
      <c:catAx>
        <c:axId val="178042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5841677"/>
        <c:crosses val="autoZero"/>
        <c:auto val="1"/>
        <c:lblAlgn val="ctr"/>
        <c:lblOffset val="100"/>
        <c:noMultiLvlLbl val="0"/>
      </c:catAx>
      <c:valAx>
        <c:axId val="95841677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.00&quot; €&quot;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780421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</xdr:col>
      <xdr:colOff>0</xdr:colOff>
      <xdr:row>13</xdr:row>
      <xdr:rowOff>160560</xdr:rowOff>
    </xdr:from>
    <xdr:to>
      <xdr:col>9</xdr:col>
      <xdr:colOff>48240</xdr:colOff>
      <xdr:row>28</xdr:row>
      <xdr:rowOff>2520</xdr:rowOff>
    </xdr:to>
    <xdr:graphicFrame>
      <xdr:nvGraphicFramePr>
        <xdr:cNvPr id="0" name="Chart 1"/>
        <xdr:cNvGraphicFramePr/>
      </xdr:nvGraphicFramePr>
      <xdr:xfrm>
        <a:off x="3947040" y="2666880"/>
        <a:ext cx="5759640" cy="26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.euromedian.com/gestionale-di-magazzino-online-per-pmi/" TargetMode="Externa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515251"/>
    <pageSetUpPr fitToPage="true"/>
  </sheetPr>
  <dimension ref="B1:B3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10"/>
  </cols>
  <sheetData>
    <row r="1" customFormat="false" ht="17.35" hidden="false" customHeight="false" outlineLevel="0" collapsed="false">
      <c r="B1" s="1" t="s">
        <v>0</v>
      </c>
    </row>
    <row r="2" customFormat="false" ht="15" hidden="false" customHeight="false" outlineLevel="0" collapsed="false">
      <c r="B2" s="2" t="s">
        <v>1</v>
      </c>
    </row>
    <row r="4" customFormat="false" ht="15" hidden="false" customHeight="false" outlineLevel="0" collapsed="false">
      <c r="B4" s="3" t="s">
        <v>2</v>
      </c>
    </row>
    <row r="5" customFormat="false" ht="23.85" hidden="false" customHeight="false" outlineLevel="0" collapsed="false">
      <c r="B5" s="4" t="s">
        <v>3</v>
      </c>
    </row>
    <row r="6" customFormat="false" ht="23.85" hidden="false" customHeight="false" outlineLevel="0" collapsed="false">
      <c r="B6" s="4" t="s">
        <v>4</v>
      </c>
    </row>
    <row r="7" customFormat="false" ht="23.85" hidden="false" customHeight="false" outlineLevel="0" collapsed="false">
      <c r="B7" s="4" t="s">
        <v>5</v>
      </c>
    </row>
    <row r="8" customFormat="false" ht="23.85" hidden="false" customHeight="false" outlineLevel="0" collapsed="false">
      <c r="B8" s="4" t="s">
        <v>6</v>
      </c>
    </row>
    <row r="9" customFormat="false" ht="15" hidden="false" customHeight="false" outlineLevel="0" collapsed="false">
      <c r="B9" s="4" t="s">
        <v>7</v>
      </c>
    </row>
    <row r="11" customFormat="false" ht="15" hidden="false" customHeight="false" outlineLevel="0" collapsed="false">
      <c r="B11" s="3" t="s">
        <v>8</v>
      </c>
    </row>
    <row r="12" customFormat="false" ht="15" hidden="false" customHeight="false" outlineLevel="0" collapsed="false">
      <c r="B12" s="5" t="s">
        <v>9</v>
      </c>
    </row>
    <row r="13" customFormat="false" ht="15" hidden="false" customHeight="false" outlineLevel="0" collapsed="false">
      <c r="B13" s="6" t="s">
        <v>10</v>
      </c>
    </row>
    <row r="15" customFormat="false" ht="15" hidden="false" customHeight="false" outlineLevel="0" collapsed="false">
      <c r="B15" s="3" t="s">
        <v>11</v>
      </c>
    </row>
    <row r="16" customFormat="false" ht="15" hidden="false" customHeight="false" outlineLevel="0" collapsed="false">
      <c r="B16" s="4" t="s">
        <v>12</v>
      </c>
    </row>
    <row r="17" customFormat="false" ht="15" hidden="false" customHeight="false" outlineLevel="0" collapsed="false">
      <c r="B17" s="4" t="s">
        <v>13</v>
      </c>
    </row>
    <row r="18" customFormat="false" ht="15" hidden="false" customHeight="false" outlineLevel="0" collapsed="false">
      <c r="B18" s="4" t="s">
        <v>14</v>
      </c>
    </row>
    <row r="19" customFormat="false" ht="15" hidden="false" customHeight="false" outlineLevel="0" collapsed="false">
      <c r="B19" s="4" t="s">
        <v>15</v>
      </c>
    </row>
    <row r="20" customFormat="false" ht="15" hidden="false" customHeight="false" outlineLevel="0" collapsed="false">
      <c r="B20" s="4" t="s">
        <v>16</v>
      </c>
    </row>
    <row r="22" customFormat="false" ht="15" hidden="false" customHeight="false" outlineLevel="0" collapsed="false">
      <c r="B22" s="3" t="s">
        <v>17</v>
      </c>
    </row>
    <row r="23" customFormat="false" ht="15" hidden="false" customHeight="false" outlineLevel="0" collapsed="false">
      <c r="B23" s="4" t="s">
        <v>18</v>
      </c>
    </row>
    <row r="24" customFormat="false" ht="15" hidden="false" customHeight="false" outlineLevel="0" collapsed="false">
      <c r="B24" s="4" t="s">
        <v>19</v>
      </c>
    </row>
    <row r="25" customFormat="false" ht="15" hidden="false" customHeight="false" outlineLevel="0" collapsed="false">
      <c r="B25" s="4" t="s">
        <v>20</v>
      </c>
    </row>
    <row r="26" customFormat="false" ht="15" hidden="false" customHeight="false" outlineLevel="0" collapsed="false">
      <c r="B26" s="4" t="s">
        <v>21</v>
      </c>
    </row>
    <row r="28" customFormat="false" ht="15" hidden="false" customHeight="false" outlineLevel="0" collapsed="false">
      <c r="B28" s="3" t="s">
        <v>22</v>
      </c>
    </row>
    <row r="29" customFormat="false" ht="23.85" hidden="false" customHeight="false" outlineLevel="0" collapsed="false">
      <c r="B29" s="4" t="s">
        <v>23</v>
      </c>
    </row>
    <row r="30" customFormat="false" ht="23.85" hidden="false" customHeight="false" outlineLevel="0" collapsed="false">
      <c r="B30" s="4" t="s">
        <v>24</v>
      </c>
    </row>
    <row r="32" customFormat="false" ht="15" hidden="false" customHeight="false" outlineLevel="0" collapsed="false">
      <c r="B32" s="3" t="s">
        <v>25</v>
      </c>
    </row>
    <row r="33" customFormat="false" ht="15" hidden="false" customHeight="false" outlineLevel="0" collapsed="false">
      <c r="B33" s="7" t="s">
        <v>26</v>
      </c>
    </row>
    <row r="34" customFormat="false" ht="15" hidden="false" customHeight="false" outlineLevel="0" collapsed="false">
      <c r="B34" s="4" t="s">
        <v>27</v>
      </c>
    </row>
  </sheetData>
  <hyperlinks>
    <hyperlink ref="B33" r:id="rId1" display="Il gestionale di magazzino Euromedian è gratuito, si usa dal browser e calcola da solo giacenze e scorte: https://www.euromedian.com/gestionale-di-magazzino-online-per-pmi/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9E91F"/>
    <pageSetUpPr fitToPage="true"/>
  </sheetPr>
  <dimension ref="A1:M50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34"/>
    <col collapsed="false" customWidth="true" hidden="false" outlineLevel="0" max="3" min="3" style="0" width="16"/>
    <col collapsed="false" customWidth="true" hidden="false" outlineLevel="0" max="4" min="4" style="0" width="9"/>
    <col collapsed="false" customWidth="true" hidden="false" outlineLevel="0" max="5" min="5" style="0" width="11"/>
    <col collapsed="false" customWidth="true" hidden="false" outlineLevel="0" max="6" min="6" style="0" width="14"/>
    <col collapsed="false" customWidth="true" hidden="false" outlineLevel="0" max="7" min="7" style="0" width="15"/>
    <col collapsed="false" customWidth="true" hidden="false" outlineLevel="0" max="10" min="8" style="0" width="10"/>
    <col collapsed="false" customWidth="true" hidden="false" outlineLevel="0" max="11" min="11" style="0" width="15"/>
    <col collapsed="false" customWidth="true" hidden="false" outlineLevel="0" max="12" min="12" style="0" width="17"/>
    <col collapsed="false" customWidth="true" hidden="false" outlineLevel="0" max="13" min="13" style="0" width="20"/>
  </cols>
  <sheetData>
    <row r="1" customFormat="false" ht="17.35" hidden="false" customHeight="false" outlineLevel="0" collapsed="false">
      <c r="A1" s="8" t="s">
        <v>28</v>
      </c>
    </row>
    <row r="2" customFormat="false" ht="15" hidden="false" customHeight="false" outlineLevel="0" collapsed="false">
      <c r="A2" s="9" t="s">
        <v>29</v>
      </c>
    </row>
    <row r="3" customFormat="false" ht="15" hidden="false" customHeight="false" outlineLevel="0" collapsed="false">
      <c r="A3" s="9" t="s">
        <v>30</v>
      </c>
    </row>
    <row r="4" customFormat="false" ht="31.5" hidden="false" customHeight="true" outlineLevel="0" collapsed="false">
      <c r="A4" s="10" t="s">
        <v>31</v>
      </c>
      <c r="B4" s="10" t="s">
        <v>32</v>
      </c>
      <c r="C4" s="10" t="s">
        <v>33</v>
      </c>
      <c r="D4" s="10" t="s">
        <v>34</v>
      </c>
      <c r="E4" s="10" t="s">
        <v>35</v>
      </c>
      <c r="F4" s="10" t="s">
        <v>36</v>
      </c>
      <c r="G4" s="10" t="s">
        <v>37</v>
      </c>
      <c r="H4" s="11" t="s">
        <v>38</v>
      </c>
      <c r="I4" s="11" t="s">
        <v>39</v>
      </c>
      <c r="J4" s="11" t="s">
        <v>40</v>
      </c>
      <c r="K4" s="11" t="s">
        <v>41</v>
      </c>
      <c r="L4" s="11" t="s">
        <v>42</v>
      </c>
      <c r="M4" s="11" t="s">
        <v>43</v>
      </c>
    </row>
    <row r="5" customFormat="false" ht="15" hidden="false" customHeight="false" outlineLevel="0" collapsed="false">
      <c r="A5" s="12" t="s">
        <v>44</v>
      </c>
      <c r="B5" s="12" t="s">
        <v>45</v>
      </c>
      <c r="C5" s="12" t="s">
        <v>46</v>
      </c>
      <c r="D5" s="13" t="s">
        <v>47</v>
      </c>
      <c r="E5" s="13" t="n">
        <v>20</v>
      </c>
      <c r="F5" s="14" t="n">
        <v>0.9</v>
      </c>
      <c r="G5" s="14" t="n">
        <v>2</v>
      </c>
      <c r="H5" s="15" t="n">
        <f aca="false">IF($A5="","",SUMIFS(Movimenti!$D$5:$D$2004,Movimenti!$B$5:$B$2004,$A5,Movimenti!$C$5:$C$2004,"Carico"))</f>
        <v>200</v>
      </c>
      <c r="I5" s="15" t="n">
        <f aca="false">IF($A5="","",SUMIFS(Movimenti!$D$5:$D$2004,Movimenti!$B$5:$B$2004,$A5,Movimenti!$C$5:$C$2004,"Scarico"))</f>
        <v>45</v>
      </c>
      <c r="J5" s="15" t="n">
        <f aca="false">IF($A5="","",H5-I5)</f>
        <v>155</v>
      </c>
      <c r="K5" s="16" t="str">
        <f aca="false">IF($A5="","",IF(J5&lt;=0,"Finito",IF(J5&lt;=E5,"Da riordinare","OK")))</f>
        <v>OK</v>
      </c>
      <c r="L5" s="17" t="n">
        <f aca="false">IF($A5="","",J5*F5)</f>
        <v>139.5</v>
      </c>
      <c r="M5" s="17" t="n">
        <f aca="false">IF($A5="","",J5*G5)</f>
        <v>310</v>
      </c>
    </row>
    <row r="6" customFormat="false" ht="15" hidden="false" customHeight="false" outlineLevel="0" collapsed="false">
      <c r="A6" s="12" t="s">
        <v>48</v>
      </c>
      <c r="B6" s="12" t="s">
        <v>49</v>
      </c>
      <c r="C6" s="12" t="s">
        <v>46</v>
      </c>
      <c r="D6" s="13" t="s">
        <v>50</v>
      </c>
      <c r="E6" s="13" t="n">
        <v>24</v>
      </c>
      <c r="F6" s="14" t="n">
        <v>8.5</v>
      </c>
      <c r="G6" s="14" t="n">
        <v>15</v>
      </c>
      <c r="H6" s="15" t="n">
        <f aca="false">IF($A6="","",SUMIFS(Movimenti!$D$5:$D$2004,Movimenti!$B$5:$B$2004,$A6,Movimenti!$C$5:$C$2004,"Carico"))</f>
        <v>100</v>
      </c>
      <c r="I6" s="15" t="n">
        <f aca="false">IF($A6="","",SUMIFS(Movimenti!$D$5:$D$2004,Movimenti!$B$5:$B$2004,$A6,Movimenti!$C$5:$C$2004,"Scarico"))</f>
        <v>80</v>
      </c>
      <c r="J6" s="15" t="n">
        <f aca="false">IF($A6="","",H6-I6)</f>
        <v>20</v>
      </c>
      <c r="K6" s="16" t="str">
        <f aca="false">IF($A6="","",IF(J6&lt;=0,"Finito",IF(J6&lt;=E6,"Da riordinare","OK")))</f>
        <v>Da riordinare</v>
      </c>
      <c r="L6" s="17" t="n">
        <f aca="false">IF($A6="","",J6*F6)</f>
        <v>170</v>
      </c>
      <c r="M6" s="17" t="n">
        <f aca="false">IF($A6="","",J6*G6)</f>
        <v>300</v>
      </c>
    </row>
    <row r="7" customFormat="false" ht="15" hidden="false" customHeight="false" outlineLevel="0" collapsed="false">
      <c r="A7" s="12" t="s">
        <v>51</v>
      </c>
      <c r="B7" s="12" t="s">
        <v>52</v>
      </c>
      <c r="C7" s="12" t="s">
        <v>53</v>
      </c>
      <c r="D7" s="13" t="s">
        <v>47</v>
      </c>
      <c r="E7" s="13" t="n">
        <v>100</v>
      </c>
      <c r="F7" s="14" t="n">
        <v>0.65</v>
      </c>
      <c r="G7" s="14" t="n">
        <v>1.2</v>
      </c>
      <c r="H7" s="15" t="n">
        <f aca="false">IF($A7="","",SUMIFS(Movimenti!$D$5:$D$2004,Movimenti!$B$5:$B$2004,$A7,Movimenti!$C$5:$C$2004,"Carico"))</f>
        <v>300</v>
      </c>
      <c r="I7" s="15" t="n">
        <f aca="false">IF($A7="","",SUMIFS(Movimenti!$D$5:$D$2004,Movimenti!$B$5:$B$2004,$A7,Movimenti!$C$5:$C$2004,"Scarico"))</f>
        <v>210</v>
      </c>
      <c r="J7" s="15" t="n">
        <f aca="false">IF($A7="","",H7-I7)</f>
        <v>90</v>
      </c>
      <c r="K7" s="16" t="str">
        <f aca="false">IF($A7="","",IF(J7&lt;=0,"Finito",IF(J7&lt;=E7,"Da riordinare","OK")))</f>
        <v>Da riordinare</v>
      </c>
      <c r="L7" s="17" t="n">
        <f aca="false">IF($A7="","",J7*F7)</f>
        <v>58.5</v>
      </c>
      <c r="M7" s="17" t="n">
        <f aca="false">IF($A7="","",J7*G7)</f>
        <v>108</v>
      </c>
    </row>
    <row r="8" customFormat="false" ht="15" hidden="false" customHeight="false" outlineLevel="0" collapsed="false">
      <c r="A8" s="12" t="s">
        <v>54</v>
      </c>
      <c r="B8" s="12" t="s">
        <v>55</v>
      </c>
      <c r="C8" s="12" t="s">
        <v>53</v>
      </c>
      <c r="D8" s="13" t="s">
        <v>47</v>
      </c>
      <c r="E8" s="13" t="n">
        <v>30</v>
      </c>
      <c r="F8" s="14" t="n">
        <v>0.8</v>
      </c>
      <c r="G8" s="14" t="n">
        <v>1.6</v>
      </c>
      <c r="H8" s="15" t="n">
        <f aca="false">IF($A8="","",SUMIFS(Movimenti!$D$5:$D$2004,Movimenti!$B$5:$B$2004,$A8,Movimenti!$C$5:$C$2004,"Carico"))</f>
        <v>60</v>
      </c>
      <c r="I8" s="15" t="n">
        <f aca="false">IF($A8="","",SUMIFS(Movimenti!$D$5:$D$2004,Movimenti!$B$5:$B$2004,$A8,Movimenti!$C$5:$C$2004,"Scarico"))</f>
        <v>25</v>
      </c>
      <c r="J8" s="15" t="n">
        <f aca="false">IF($A8="","",H8-I8)</f>
        <v>35</v>
      </c>
      <c r="K8" s="16" t="str">
        <f aca="false">IF($A8="","",IF(J8&lt;=0,"Finito",IF(J8&lt;=E8,"Da riordinare","OK")))</f>
        <v>OK</v>
      </c>
      <c r="L8" s="17" t="n">
        <f aca="false">IF($A8="","",J8*F8)</f>
        <v>28</v>
      </c>
      <c r="M8" s="17" t="n">
        <f aca="false">IF($A8="","",J8*G8)</f>
        <v>56</v>
      </c>
    </row>
    <row r="9" customFormat="false" ht="15" hidden="false" customHeight="false" outlineLevel="0" collapsed="false">
      <c r="A9" s="12" t="s">
        <v>56</v>
      </c>
      <c r="B9" s="12" t="s">
        <v>57</v>
      </c>
      <c r="C9" s="12" t="s">
        <v>58</v>
      </c>
      <c r="D9" s="13" t="s">
        <v>47</v>
      </c>
      <c r="E9" s="13" t="n">
        <v>4</v>
      </c>
      <c r="F9" s="14" t="n">
        <v>22</v>
      </c>
      <c r="G9" s="14" t="n">
        <v>38</v>
      </c>
      <c r="H9" s="15" t="n">
        <f aca="false">IF($A9="","",SUMIFS(Movimenti!$D$5:$D$2004,Movimenti!$B$5:$B$2004,$A9,Movimenti!$C$5:$C$2004,"Carico"))</f>
        <v>6</v>
      </c>
      <c r="I9" s="15" t="n">
        <f aca="false">IF($A9="","",SUMIFS(Movimenti!$D$5:$D$2004,Movimenti!$B$5:$B$2004,$A9,Movimenti!$C$5:$C$2004,"Scarico"))</f>
        <v>6</v>
      </c>
      <c r="J9" s="15" t="n">
        <f aca="false">IF($A9="","",H9-I9)</f>
        <v>0</v>
      </c>
      <c r="K9" s="16" t="str">
        <f aca="false">IF($A9="","",IF(J9&lt;=0,"Finito",IF(J9&lt;=E9,"Da riordinare","OK")))</f>
        <v>Finito</v>
      </c>
      <c r="L9" s="17" t="n">
        <f aca="false">IF($A9="","",J9*F9)</f>
        <v>0</v>
      </c>
      <c r="M9" s="17" t="n">
        <f aca="false">IF($A9="","",J9*G9)</f>
        <v>0</v>
      </c>
    </row>
    <row r="10" customFormat="false" ht="15" hidden="false" customHeight="false" outlineLevel="0" collapsed="false">
      <c r="A10" s="12" t="s">
        <v>59</v>
      </c>
      <c r="B10" s="12" t="s">
        <v>60</v>
      </c>
      <c r="C10" s="12" t="s">
        <v>58</v>
      </c>
      <c r="D10" s="13" t="s">
        <v>47</v>
      </c>
      <c r="E10" s="13" t="n">
        <v>6</v>
      </c>
      <c r="F10" s="14" t="n">
        <v>9.5</v>
      </c>
      <c r="G10" s="14" t="n">
        <v>17</v>
      </c>
      <c r="H10" s="15" t="n">
        <f aca="false">IF($A10="","",SUMIFS(Movimenti!$D$5:$D$2004,Movimenti!$B$5:$B$2004,$A10,Movimenti!$C$5:$C$2004,"Carico"))</f>
        <v>10</v>
      </c>
      <c r="I10" s="15" t="n">
        <f aca="false">IF($A10="","",SUMIFS(Movimenti!$D$5:$D$2004,Movimenti!$B$5:$B$2004,$A10,Movimenti!$C$5:$C$2004,"Scarico"))</f>
        <v>3</v>
      </c>
      <c r="J10" s="15" t="n">
        <f aca="false">IF($A10="","",H10-I10)</f>
        <v>7</v>
      </c>
      <c r="K10" s="16" t="str">
        <f aca="false">IF($A10="","",IF(J10&lt;=0,"Finito",IF(J10&lt;=E10,"Da riordinare","OK")))</f>
        <v>OK</v>
      </c>
      <c r="L10" s="17" t="n">
        <f aca="false">IF($A10="","",J10*F10)</f>
        <v>66.5</v>
      </c>
      <c r="M10" s="17" t="n">
        <f aca="false">IF($A10="","",J10*G10)</f>
        <v>119</v>
      </c>
    </row>
    <row r="11" customFormat="false" ht="15" hidden="false" customHeight="false" outlineLevel="0" collapsed="false">
      <c r="A11" s="12" t="s">
        <v>61</v>
      </c>
      <c r="B11" s="12" t="s">
        <v>62</v>
      </c>
      <c r="C11" s="12" t="s">
        <v>63</v>
      </c>
      <c r="D11" s="13" t="s">
        <v>50</v>
      </c>
      <c r="E11" s="13" t="n">
        <v>40</v>
      </c>
      <c r="F11" s="14" t="n">
        <v>3.2</v>
      </c>
      <c r="G11" s="14" t="n">
        <v>5.5</v>
      </c>
      <c r="H11" s="15" t="n">
        <f aca="false">IF($A11="","",SUMIFS(Movimenti!$D$5:$D$2004,Movimenti!$B$5:$B$2004,$A11,Movimenti!$C$5:$C$2004,"Carico"))</f>
        <v>120</v>
      </c>
      <c r="I11" s="15" t="n">
        <f aca="false">IF($A11="","",SUMIFS(Movimenti!$D$5:$D$2004,Movimenti!$B$5:$B$2004,$A11,Movimenti!$C$5:$C$2004,"Scarico"))</f>
        <v>50</v>
      </c>
      <c r="J11" s="15" t="n">
        <f aca="false">IF($A11="","",H11-I11)</f>
        <v>70</v>
      </c>
      <c r="K11" s="16" t="str">
        <f aca="false">IF($A11="","",IF(J11&lt;=0,"Finito",IF(J11&lt;=E11,"Da riordinare","OK")))</f>
        <v>OK</v>
      </c>
      <c r="L11" s="17" t="n">
        <f aca="false">IF($A11="","",J11*F11)</f>
        <v>224</v>
      </c>
      <c r="M11" s="17" t="n">
        <f aca="false">IF($A11="","",J11*G11)</f>
        <v>385</v>
      </c>
    </row>
    <row r="12" customFormat="false" ht="15" hidden="false" customHeight="false" outlineLevel="0" collapsed="false">
      <c r="A12" s="12" t="s">
        <v>64</v>
      </c>
      <c r="B12" s="12" t="s">
        <v>65</v>
      </c>
      <c r="C12" s="12" t="s">
        <v>46</v>
      </c>
      <c r="D12" s="13" t="s">
        <v>47</v>
      </c>
      <c r="E12" s="13" t="n">
        <v>50</v>
      </c>
      <c r="F12" s="14" t="n">
        <v>0.4</v>
      </c>
      <c r="G12" s="14" t="n">
        <v>1</v>
      </c>
      <c r="H12" s="15" t="n">
        <f aca="false">IF($A12="","",SUMIFS(Movimenti!$D$5:$D$2004,Movimenti!$B$5:$B$2004,$A12,Movimenti!$C$5:$C$2004,"Carico"))</f>
        <v>100</v>
      </c>
      <c r="I12" s="15" t="n">
        <f aca="false">IF($A12="","",SUMIFS(Movimenti!$D$5:$D$2004,Movimenti!$B$5:$B$2004,$A12,Movimenti!$C$5:$C$2004,"Scarico"))</f>
        <v>40</v>
      </c>
      <c r="J12" s="15" t="n">
        <f aca="false">IF($A12="","",H12-I12)</f>
        <v>60</v>
      </c>
      <c r="K12" s="16" t="str">
        <f aca="false">IF($A12="","",IF(J12&lt;=0,"Finito",IF(J12&lt;=E12,"Da riordinare","OK")))</f>
        <v>OK</v>
      </c>
      <c r="L12" s="17" t="n">
        <f aca="false">IF($A12="","",J12*F12)</f>
        <v>24</v>
      </c>
      <c r="M12" s="17" t="n">
        <f aca="false">IF($A12="","",J12*G12)</f>
        <v>60</v>
      </c>
    </row>
    <row r="13" customFormat="false" ht="15" hidden="false" customHeight="false" outlineLevel="0" collapsed="false">
      <c r="A13" s="12"/>
      <c r="B13" s="12"/>
      <c r="C13" s="12"/>
      <c r="D13" s="13"/>
      <c r="E13" s="13"/>
      <c r="F13" s="14"/>
      <c r="G13" s="14"/>
      <c r="H13" s="15" t="str">
        <f aca="false">IF($A13="","",SUMIFS(Movimenti!$D$5:$D$2004,Movimenti!$B$5:$B$2004,$A13,Movimenti!$C$5:$C$2004,"Carico"))</f>
        <v/>
      </c>
      <c r="I13" s="15" t="str">
        <f aca="false">IF($A13="","",SUMIFS(Movimenti!$D$5:$D$2004,Movimenti!$B$5:$B$2004,$A13,Movimenti!$C$5:$C$2004,"Scarico"))</f>
        <v/>
      </c>
      <c r="J13" s="15" t="str">
        <f aca="false">IF($A13="","",H13-I13)</f>
        <v/>
      </c>
      <c r="K13" s="16" t="str">
        <f aca="false">IF($A13="","",IF(J13&lt;=0,"Finito",IF(J13&lt;=E13,"Da riordinare","OK")))</f>
        <v/>
      </c>
      <c r="L13" s="17" t="str">
        <f aca="false">IF($A13="","",J13*F13)</f>
        <v/>
      </c>
      <c r="M13" s="17" t="str">
        <f aca="false">IF($A13="","",J13*G13)</f>
        <v/>
      </c>
    </row>
    <row r="14" customFormat="false" ht="15" hidden="false" customHeight="false" outlineLevel="0" collapsed="false">
      <c r="A14" s="12"/>
      <c r="B14" s="12"/>
      <c r="C14" s="12"/>
      <c r="D14" s="13"/>
      <c r="E14" s="13"/>
      <c r="F14" s="14"/>
      <c r="G14" s="14"/>
      <c r="H14" s="15" t="str">
        <f aca="false">IF($A14="","",SUMIFS(Movimenti!$D$5:$D$2004,Movimenti!$B$5:$B$2004,$A14,Movimenti!$C$5:$C$2004,"Carico"))</f>
        <v/>
      </c>
      <c r="I14" s="15" t="str">
        <f aca="false">IF($A14="","",SUMIFS(Movimenti!$D$5:$D$2004,Movimenti!$B$5:$B$2004,$A14,Movimenti!$C$5:$C$2004,"Scarico"))</f>
        <v/>
      </c>
      <c r="J14" s="15" t="str">
        <f aca="false">IF($A14="","",H14-I14)</f>
        <v/>
      </c>
      <c r="K14" s="16" t="str">
        <f aca="false">IF($A14="","",IF(J14&lt;=0,"Finito",IF(J14&lt;=E14,"Da riordinare","OK")))</f>
        <v/>
      </c>
      <c r="L14" s="17" t="str">
        <f aca="false">IF($A14="","",J14*F14)</f>
        <v/>
      </c>
      <c r="M14" s="17" t="str">
        <f aca="false">IF($A14="","",J14*G14)</f>
        <v/>
      </c>
    </row>
    <row r="15" customFormat="false" ht="15" hidden="false" customHeight="false" outlineLevel="0" collapsed="false">
      <c r="A15" s="12"/>
      <c r="B15" s="12"/>
      <c r="C15" s="12"/>
      <c r="D15" s="13"/>
      <c r="E15" s="13"/>
      <c r="F15" s="14"/>
      <c r="G15" s="14"/>
      <c r="H15" s="15" t="str">
        <f aca="false">IF($A15="","",SUMIFS(Movimenti!$D$5:$D$2004,Movimenti!$B$5:$B$2004,$A15,Movimenti!$C$5:$C$2004,"Carico"))</f>
        <v/>
      </c>
      <c r="I15" s="15" t="str">
        <f aca="false">IF($A15="","",SUMIFS(Movimenti!$D$5:$D$2004,Movimenti!$B$5:$B$2004,$A15,Movimenti!$C$5:$C$2004,"Scarico"))</f>
        <v/>
      </c>
      <c r="J15" s="15" t="str">
        <f aca="false">IF($A15="","",H15-I15)</f>
        <v/>
      </c>
      <c r="K15" s="16" t="str">
        <f aca="false">IF($A15="","",IF(J15&lt;=0,"Finito",IF(J15&lt;=E15,"Da riordinare","OK")))</f>
        <v/>
      </c>
      <c r="L15" s="17" t="str">
        <f aca="false">IF($A15="","",J15*F15)</f>
        <v/>
      </c>
      <c r="M15" s="17" t="str">
        <f aca="false">IF($A15="","",J15*G15)</f>
        <v/>
      </c>
    </row>
    <row r="16" customFormat="false" ht="15" hidden="false" customHeight="false" outlineLevel="0" collapsed="false">
      <c r="A16" s="12"/>
      <c r="B16" s="12"/>
      <c r="C16" s="12"/>
      <c r="D16" s="13"/>
      <c r="E16" s="13"/>
      <c r="F16" s="14"/>
      <c r="G16" s="14"/>
      <c r="H16" s="15" t="str">
        <f aca="false">IF($A16="","",SUMIFS(Movimenti!$D$5:$D$2004,Movimenti!$B$5:$B$2004,$A16,Movimenti!$C$5:$C$2004,"Carico"))</f>
        <v/>
      </c>
      <c r="I16" s="15" t="str">
        <f aca="false">IF($A16="","",SUMIFS(Movimenti!$D$5:$D$2004,Movimenti!$B$5:$B$2004,$A16,Movimenti!$C$5:$C$2004,"Scarico"))</f>
        <v/>
      </c>
      <c r="J16" s="15" t="str">
        <f aca="false">IF($A16="","",H16-I16)</f>
        <v/>
      </c>
      <c r="K16" s="16" t="str">
        <f aca="false">IF($A16="","",IF(J16&lt;=0,"Finito",IF(J16&lt;=E16,"Da riordinare","OK")))</f>
        <v/>
      </c>
      <c r="L16" s="17" t="str">
        <f aca="false">IF($A16="","",J16*F16)</f>
        <v/>
      </c>
      <c r="M16" s="17" t="str">
        <f aca="false">IF($A16="","",J16*G16)</f>
        <v/>
      </c>
    </row>
    <row r="17" customFormat="false" ht="15" hidden="false" customHeight="false" outlineLevel="0" collapsed="false">
      <c r="A17" s="12"/>
      <c r="B17" s="12"/>
      <c r="C17" s="12"/>
      <c r="D17" s="13"/>
      <c r="E17" s="13"/>
      <c r="F17" s="14"/>
      <c r="G17" s="14"/>
      <c r="H17" s="15" t="str">
        <f aca="false">IF($A17="","",SUMIFS(Movimenti!$D$5:$D$2004,Movimenti!$B$5:$B$2004,$A17,Movimenti!$C$5:$C$2004,"Carico"))</f>
        <v/>
      </c>
      <c r="I17" s="15" t="str">
        <f aca="false">IF($A17="","",SUMIFS(Movimenti!$D$5:$D$2004,Movimenti!$B$5:$B$2004,$A17,Movimenti!$C$5:$C$2004,"Scarico"))</f>
        <v/>
      </c>
      <c r="J17" s="15" t="str">
        <f aca="false">IF($A17="","",H17-I17)</f>
        <v/>
      </c>
      <c r="K17" s="16" t="str">
        <f aca="false">IF($A17="","",IF(J17&lt;=0,"Finito",IF(J17&lt;=E17,"Da riordinare","OK")))</f>
        <v/>
      </c>
      <c r="L17" s="17" t="str">
        <f aca="false">IF($A17="","",J17*F17)</f>
        <v/>
      </c>
      <c r="M17" s="17" t="str">
        <f aca="false">IF($A17="","",J17*G17)</f>
        <v/>
      </c>
    </row>
    <row r="18" customFormat="false" ht="15" hidden="false" customHeight="false" outlineLevel="0" collapsed="false">
      <c r="A18" s="12"/>
      <c r="B18" s="12"/>
      <c r="C18" s="12"/>
      <c r="D18" s="13"/>
      <c r="E18" s="13"/>
      <c r="F18" s="14"/>
      <c r="G18" s="14"/>
      <c r="H18" s="15" t="str">
        <f aca="false">IF($A18="","",SUMIFS(Movimenti!$D$5:$D$2004,Movimenti!$B$5:$B$2004,$A18,Movimenti!$C$5:$C$2004,"Carico"))</f>
        <v/>
      </c>
      <c r="I18" s="15" t="str">
        <f aca="false">IF($A18="","",SUMIFS(Movimenti!$D$5:$D$2004,Movimenti!$B$5:$B$2004,$A18,Movimenti!$C$5:$C$2004,"Scarico"))</f>
        <v/>
      </c>
      <c r="J18" s="15" t="str">
        <f aca="false">IF($A18="","",H18-I18)</f>
        <v/>
      </c>
      <c r="K18" s="16" t="str">
        <f aca="false">IF($A18="","",IF(J18&lt;=0,"Finito",IF(J18&lt;=E18,"Da riordinare","OK")))</f>
        <v/>
      </c>
      <c r="L18" s="17" t="str">
        <f aca="false">IF($A18="","",J18*F18)</f>
        <v/>
      </c>
      <c r="M18" s="17" t="str">
        <f aca="false">IF($A18="","",J18*G18)</f>
        <v/>
      </c>
    </row>
    <row r="19" customFormat="false" ht="15" hidden="false" customHeight="false" outlineLevel="0" collapsed="false">
      <c r="A19" s="12"/>
      <c r="B19" s="12"/>
      <c r="C19" s="12"/>
      <c r="D19" s="13"/>
      <c r="E19" s="13"/>
      <c r="F19" s="14"/>
      <c r="G19" s="14"/>
      <c r="H19" s="15" t="str">
        <f aca="false">IF($A19="","",SUMIFS(Movimenti!$D$5:$D$2004,Movimenti!$B$5:$B$2004,$A19,Movimenti!$C$5:$C$2004,"Carico"))</f>
        <v/>
      </c>
      <c r="I19" s="15" t="str">
        <f aca="false">IF($A19="","",SUMIFS(Movimenti!$D$5:$D$2004,Movimenti!$B$5:$B$2004,$A19,Movimenti!$C$5:$C$2004,"Scarico"))</f>
        <v/>
      </c>
      <c r="J19" s="15" t="str">
        <f aca="false">IF($A19="","",H19-I19)</f>
        <v/>
      </c>
      <c r="K19" s="16" t="str">
        <f aca="false">IF($A19="","",IF(J19&lt;=0,"Finito",IF(J19&lt;=E19,"Da riordinare","OK")))</f>
        <v/>
      </c>
      <c r="L19" s="17" t="str">
        <f aca="false">IF($A19="","",J19*F19)</f>
        <v/>
      </c>
      <c r="M19" s="17" t="str">
        <f aca="false">IF($A19="","",J19*G19)</f>
        <v/>
      </c>
    </row>
    <row r="20" customFormat="false" ht="15" hidden="false" customHeight="false" outlineLevel="0" collapsed="false">
      <c r="A20" s="12"/>
      <c r="B20" s="12"/>
      <c r="C20" s="12"/>
      <c r="D20" s="13"/>
      <c r="E20" s="13"/>
      <c r="F20" s="14"/>
      <c r="G20" s="14"/>
      <c r="H20" s="15" t="str">
        <f aca="false">IF($A20="","",SUMIFS(Movimenti!$D$5:$D$2004,Movimenti!$B$5:$B$2004,$A20,Movimenti!$C$5:$C$2004,"Carico"))</f>
        <v/>
      </c>
      <c r="I20" s="15" t="str">
        <f aca="false">IF($A20="","",SUMIFS(Movimenti!$D$5:$D$2004,Movimenti!$B$5:$B$2004,$A20,Movimenti!$C$5:$C$2004,"Scarico"))</f>
        <v/>
      </c>
      <c r="J20" s="15" t="str">
        <f aca="false">IF($A20="","",H20-I20)</f>
        <v/>
      </c>
      <c r="K20" s="16" t="str">
        <f aca="false">IF($A20="","",IF(J20&lt;=0,"Finito",IF(J20&lt;=E20,"Da riordinare","OK")))</f>
        <v/>
      </c>
      <c r="L20" s="17" t="str">
        <f aca="false">IF($A20="","",J20*F20)</f>
        <v/>
      </c>
      <c r="M20" s="17" t="str">
        <f aca="false">IF($A20="","",J20*G20)</f>
        <v/>
      </c>
    </row>
    <row r="21" customFormat="false" ht="15" hidden="false" customHeight="false" outlineLevel="0" collapsed="false">
      <c r="A21" s="12"/>
      <c r="B21" s="12"/>
      <c r="C21" s="12"/>
      <c r="D21" s="13"/>
      <c r="E21" s="13"/>
      <c r="F21" s="14"/>
      <c r="G21" s="14"/>
      <c r="H21" s="15" t="str">
        <f aca="false">IF($A21="","",SUMIFS(Movimenti!$D$5:$D$2004,Movimenti!$B$5:$B$2004,$A21,Movimenti!$C$5:$C$2004,"Carico"))</f>
        <v/>
      </c>
      <c r="I21" s="15" t="str">
        <f aca="false">IF($A21="","",SUMIFS(Movimenti!$D$5:$D$2004,Movimenti!$B$5:$B$2004,$A21,Movimenti!$C$5:$C$2004,"Scarico"))</f>
        <v/>
      </c>
      <c r="J21" s="15" t="str">
        <f aca="false">IF($A21="","",H21-I21)</f>
        <v/>
      </c>
      <c r="K21" s="16" t="str">
        <f aca="false">IF($A21="","",IF(J21&lt;=0,"Finito",IF(J21&lt;=E21,"Da riordinare","OK")))</f>
        <v/>
      </c>
      <c r="L21" s="17" t="str">
        <f aca="false">IF($A21="","",J21*F21)</f>
        <v/>
      </c>
      <c r="M21" s="17" t="str">
        <f aca="false">IF($A21="","",J21*G21)</f>
        <v/>
      </c>
    </row>
    <row r="22" customFormat="false" ht="15" hidden="false" customHeight="false" outlineLevel="0" collapsed="false">
      <c r="A22" s="12"/>
      <c r="B22" s="12"/>
      <c r="C22" s="12"/>
      <c r="D22" s="13"/>
      <c r="E22" s="13"/>
      <c r="F22" s="14"/>
      <c r="G22" s="14"/>
      <c r="H22" s="15" t="str">
        <f aca="false">IF($A22="","",SUMIFS(Movimenti!$D$5:$D$2004,Movimenti!$B$5:$B$2004,$A22,Movimenti!$C$5:$C$2004,"Carico"))</f>
        <v/>
      </c>
      <c r="I22" s="15" t="str">
        <f aca="false">IF($A22="","",SUMIFS(Movimenti!$D$5:$D$2004,Movimenti!$B$5:$B$2004,$A22,Movimenti!$C$5:$C$2004,"Scarico"))</f>
        <v/>
      </c>
      <c r="J22" s="15" t="str">
        <f aca="false">IF($A22="","",H22-I22)</f>
        <v/>
      </c>
      <c r="K22" s="16" t="str">
        <f aca="false">IF($A22="","",IF(J22&lt;=0,"Finito",IF(J22&lt;=E22,"Da riordinare","OK")))</f>
        <v/>
      </c>
      <c r="L22" s="17" t="str">
        <f aca="false">IF($A22="","",J22*F22)</f>
        <v/>
      </c>
      <c r="M22" s="17" t="str">
        <f aca="false">IF($A22="","",J22*G22)</f>
        <v/>
      </c>
    </row>
    <row r="23" customFormat="false" ht="15" hidden="false" customHeight="false" outlineLevel="0" collapsed="false">
      <c r="A23" s="12"/>
      <c r="B23" s="12"/>
      <c r="C23" s="12"/>
      <c r="D23" s="13"/>
      <c r="E23" s="13"/>
      <c r="F23" s="14"/>
      <c r="G23" s="14"/>
      <c r="H23" s="15" t="str">
        <f aca="false">IF($A23="","",SUMIFS(Movimenti!$D$5:$D$2004,Movimenti!$B$5:$B$2004,$A23,Movimenti!$C$5:$C$2004,"Carico"))</f>
        <v/>
      </c>
      <c r="I23" s="15" t="str">
        <f aca="false">IF($A23="","",SUMIFS(Movimenti!$D$5:$D$2004,Movimenti!$B$5:$B$2004,$A23,Movimenti!$C$5:$C$2004,"Scarico"))</f>
        <v/>
      </c>
      <c r="J23" s="15" t="str">
        <f aca="false">IF($A23="","",H23-I23)</f>
        <v/>
      </c>
      <c r="K23" s="16" t="str">
        <f aca="false">IF($A23="","",IF(J23&lt;=0,"Finito",IF(J23&lt;=E23,"Da riordinare","OK")))</f>
        <v/>
      </c>
      <c r="L23" s="17" t="str">
        <f aca="false">IF($A23="","",J23*F23)</f>
        <v/>
      </c>
      <c r="M23" s="17" t="str">
        <f aca="false">IF($A23="","",J23*G23)</f>
        <v/>
      </c>
    </row>
    <row r="24" customFormat="false" ht="15" hidden="false" customHeight="false" outlineLevel="0" collapsed="false">
      <c r="A24" s="12"/>
      <c r="B24" s="12"/>
      <c r="C24" s="12"/>
      <c r="D24" s="13"/>
      <c r="E24" s="13"/>
      <c r="F24" s="14"/>
      <c r="G24" s="14"/>
      <c r="H24" s="15" t="str">
        <f aca="false">IF($A24="","",SUMIFS(Movimenti!$D$5:$D$2004,Movimenti!$B$5:$B$2004,$A24,Movimenti!$C$5:$C$2004,"Carico"))</f>
        <v/>
      </c>
      <c r="I24" s="15" t="str">
        <f aca="false">IF($A24="","",SUMIFS(Movimenti!$D$5:$D$2004,Movimenti!$B$5:$B$2004,$A24,Movimenti!$C$5:$C$2004,"Scarico"))</f>
        <v/>
      </c>
      <c r="J24" s="15" t="str">
        <f aca="false">IF($A24="","",H24-I24)</f>
        <v/>
      </c>
      <c r="K24" s="16" t="str">
        <f aca="false">IF($A24="","",IF(J24&lt;=0,"Finito",IF(J24&lt;=E24,"Da riordinare","OK")))</f>
        <v/>
      </c>
      <c r="L24" s="17" t="str">
        <f aca="false">IF($A24="","",J24*F24)</f>
        <v/>
      </c>
      <c r="M24" s="17" t="str">
        <f aca="false">IF($A24="","",J24*G24)</f>
        <v/>
      </c>
    </row>
    <row r="25" customFormat="false" ht="15" hidden="false" customHeight="false" outlineLevel="0" collapsed="false">
      <c r="A25" s="12"/>
      <c r="B25" s="12"/>
      <c r="C25" s="12"/>
      <c r="D25" s="13"/>
      <c r="E25" s="13"/>
      <c r="F25" s="14"/>
      <c r="G25" s="14"/>
      <c r="H25" s="15" t="str">
        <f aca="false">IF($A25="","",SUMIFS(Movimenti!$D$5:$D$2004,Movimenti!$B$5:$B$2004,$A25,Movimenti!$C$5:$C$2004,"Carico"))</f>
        <v/>
      </c>
      <c r="I25" s="15" t="str">
        <f aca="false">IF($A25="","",SUMIFS(Movimenti!$D$5:$D$2004,Movimenti!$B$5:$B$2004,$A25,Movimenti!$C$5:$C$2004,"Scarico"))</f>
        <v/>
      </c>
      <c r="J25" s="15" t="str">
        <f aca="false">IF($A25="","",H25-I25)</f>
        <v/>
      </c>
      <c r="K25" s="16" t="str">
        <f aca="false">IF($A25="","",IF(J25&lt;=0,"Finito",IF(J25&lt;=E25,"Da riordinare","OK")))</f>
        <v/>
      </c>
      <c r="L25" s="17" t="str">
        <f aca="false">IF($A25="","",J25*F25)</f>
        <v/>
      </c>
      <c r="M25" s="17" t="str">
        <f aca="false">IF($A25="","",J25*G25)</f>
        <v/>
      </c>
    </row>
    <row r="26" customFormat="false" ht="15" hidden="false" customHeight="false" outlineLevel="0" collapsed="false">
      <c r="A26" s="12"/>
      <c r="B26" s="12"/>
      <c r="C26" s="12"/>
      <c r="D26" s="13"/>
      <c r="E26" s="13"/>
      <c r="F26" s="14"/>
      <c r="G26" s="14"/>
      <c r="H26" s="15" t="str">
        <f aca="false">IF($A26="","",SUMIFS(Movimenti!$D$5:$D$2004,Movimenti!$B$5:$B$2004,$A26,Movimenti!$C$5:$C$2004,"Carico"))</f>
        <v/>
      </c>
      <c r="I26" s="15" t="str">
        <f aca="false">IF($A26="","",SUMIFS(Movimenti!$D$5:$D$2004,Movimenti!$B$5:$B$2004,$A26,Movimenti!$C$5:$C$2004,"Scarico"))</f>
        <v/>
      </c>
      <c r="J26" s="15" t="str">
        <f aca="false">IF($A26="","",H26-I26)</f>
        <v/>
      </c>
      <c r="K26" s="16" t="str">
        <f aca="false">IF($A26="","",IF(J26&lt;=0,"Finito",IF(J26&lt;=E26,"Da riordinare","OK")))</f>
        <v/>
      </c>
      <c r="L26" s="17" t="str">
        <f aca="false">IF($A26="","",J26*F26)</f>
        <v/>
      </c>
      <c r="M26" s="17" t="str">
        <f aca="false">IF($A26="","",J26*G26)</f>
        <v/>
      </c>
    </row>
    <row r="27" customFormat="false" ht="15" hidden="false" customHeight="false" outlineLevel="0" collapsed="false">
      <c r="A27" s="12"/>
      <c r="B27" s="12"/>
      <c r="C27" s="12"/>
      <c r="D27" s="13"/>
      <c r="E27" s="13"/>
      <c r="F27" s="14"/>
      <c r="G27" s="14"/>
      <c r="H27" s="15" t="str">
        <f aca="false">IF($A27="","",SUMIFS(Movimenti!$D$5:$D$2004,Movimenti!$B$5:$B$2004,$A27,Movimenti!$C$5:$C$2004,"Carico"))</f>
        <v/>
      </c>
      <c r="I27" s="15" t="str">
        <f aca="false">IF($A27="","",SUMIFS(Movimenti!$D$5:$D$2004,Movimenti!$B$5:$B$2004,$A27,Movimenti!$C$5:$C$2004,"Scarico"))</f>
        <v/>
      </c>
      <c r="J27" s="15" t="str">
        <f aca="false">IF($A27="","",H27-I27)</f>
        <v/>
      </c>
      <c r="K27" s="16" t="str">
        <f aca="false">IF($A27="","",IF(J27&lt;=0,"Finito",IF(J27&lt;=E27,"Da riordinare","OK")))</f>
        <v/>
      </c>
      <c r="L27" s="17" t="str">
        <f aca="false">IF($A27="","",J27*F27)</f>
        <v/>
      </c>
      <c r="M27" s="17" t="str">
        <f aca="false">IF($A27="","",J27*G27)</f>
        <v/>
      </c>
    </row>
    <row r="28" customFormat="false" ht="15" hidden="false" customHeight="false" outlineLevel="0" collapsed="false">
      <c r="A28" s="12"/>
      <c r="B28" s="12"/>
      <c r="C28" s="12"/>
      <c r="D28" s="13"/>
      <c r="E28" s="13"/>
      <c r="F28" s="14"/>
      <c r="G28" s="14"/>
      <c r="H28" s="15" t="str">
        <f aca="false">IF($A28="","",SUMIFS(Movimenti!$D$5:$D$2004,Movimenti!$B$5:$B$2004,$A28,Movimenti!$C$5:$C$2004,"Carico"))</f>
        <v/>
      </c>
      <c r="I28" s="15" t="str">
        <f aca="false">IF($A28="","",SUMIFS(Movimenti!$D$5:$D$2004,Movimenti!$B$5:$B$2004,$A28,Movimenti!$C$5:$C$2004,"Scarico"))</f>
        <v/>
      </c>
      <c r="J28" s="15" t="str">
        <f aca="false">IF($A28="","",H28-I28)</f>
        <v/>
      </c>
      <c r="K28" s="16" t="str">
        <f aca="false">IF($A28="","",IF(J28&lt;=0,"Finito",IF(J28&lt;=E28,"Da riordinare","OK")))</f>
        <v/>
      </c>
      <c r="L28" s="17" t="str">
        <f aca="false">IF($A28="","",J28*F28)</f>
        <v/>
      </c>
      <c r="M28" s="17" t="str">
        <f aca="false">IF($A28="","",J28*G28)</f>
        <v/>
      </c>
    </row>
    <row r="29" customFormat="false" ht="15" hidden="false" customHeight="false" outlineLevel="0" collapsed="false">
      <c r="A29" s="12"/>
      <c r="B29" s="12"/>
      <c r="C29" s="12"/>
      <c r="D29" s="13"/>
      <c r="E29" s="13"/>
      <c r="F29" s="14"/>
      <c r="G29" s="14"/>
      <c r="H29" s="15" t="str">
        <f aca="false">IF($A29="","",SUMIFS(Movimenti!$D$5:$D$2004,Movimenti!$B$5:$B$2004,$A29,Movimenti!$C$5:$C$2004,"Carico"))</f>
        <v/>
      </c>
      <c r="I29" s="15" t="str">
        <f aca="false">IF($A29="","",SUMIFS(Movimenti!$D$5:$D$2004,Movimenti!$B$5:$B$2004,$A29,Movimenti!$C$5:$C$2004,"Scarico"))</f>
        <v/>
      </c>
      <c r="J29" s="15" t="str">
        <f aca="false">IF($A29="","",H29-I29)</f>
        <v/>
      </c>
      <c r="K29" s="16" t="str">
        <f aca="false">IF($A29="","",IF(J29&lt;=0,"Finito",IF(J29&lt;=E29,"Da riordinare","OK")))</f>
        <v/>
      </c>
      <c r="L29" s="17" t="str">
        <f aca="false">IF($A29="","",J29*F29)</f>
        <v/>
      </c>
      <c r="M29" s="17" t="str">
        <f aca="false">IF($A29="","",J29*G29)</f>
        <v/>
      </c>
    </row>
    <row r="30" customFormat="false" ht="15" hidden="false" customHeight="false" outlineLevel="0" collapsed="false">
      <c r="A30" s="12"/>
      <c r="B30" s="12"/>
      <c r="C30" s="12"/>
      <c r="D30" s="13"/>
      <c r="E30" s="13"/>
      <c r="F30" s="14"/>
      <c r="G30" s="14"/>
      <c r="H30" s="15" t="str">
        <f aca="false">IF($A30="","",SUMIFS(Movimenti!$D$5:$D$2004,Movimenti!$B$5:$B$2004,$A30,Movimenti!$C$5:$C$2004,"Carico"))</f>
        <v/>
      </c>
      <c r="I30" s="15" t="str">
        <f aca="false">IF($A30="","",SUMIFS(Movimenti!$D$5:$D$2004,Movimenti!$B$5:$B$2004,$A30,Movimenti!$C$5:$C$2004,"Scarico"))</f>
        <v/>
      </c>
      <c r="J30" s="15" t="str">
        <f aca="false">IF($A30="","",H30-I30)</f>
        <v/>
      </c>
      <c r="K30" s="16" t="str">
        <f aca="false">IF($A30="","",IF(J30&lt;=0,"Finito",IF(J30&lt;=E30,"Da riordinare","OK")))</f>
        <v/>
      </c>
      <c r="L30" s="17" t="str">
        <f aca="false">IF($A30="","",J30*F30)</f>
        <v/>
      </c>
      <c r="M30" s="17" t="str">
        <f aca="false">IF($A30="","",J30*G30)</f>
        <v/>
      </c>
    </row>
    <row r="31" customFormat="false" ht="15" hidden="false" customHeight="false" outlineLevel="0" collapsed="false">
      <c r="A31" s="12"/>
      <c r="B31" s="12"/>
      <c r="C31" s="12"/>
      <c r="D31" s="13"/>
      <c r="E31" s="13"/>
      <c r="F31" s="14"/>
      <c r="G31" s="14"/>
      <c r="H31" s="15" t="str">
        <f aca="false">IF($A31="","",SUMIFS(Movimenti!$D$5:$D$2004,Movimenti!$B$5:$B$2004,$A31,Movimenti!$C$5:$C$2004,"Carico"))</f>
        <v/>
      </c>
      <c r="I31" s="15" t="str">
        <f aca="false">IF($A31="","",SUMIFS(Movimenti!$D$5:$D$2004,Movimenti!$B$5:$B$2004,$A31,Movimenti!$C$5:$C$2004,"Scarico"))</f>
        <v/>
      </c>
      <c r="J31" s="15" t="str">
        <f aca="false">IF($A31="","",H31-I31)</f>
        <v/>
      </c>
      <c r="K31" s="16" t="str">
        <f aca="false">IF($A31="","",IF(J31&lt;=0,"Finito",IF(J31&lt;=E31,"Da riordinare","OK")))</f>
        <v/>
      </c>
      <c r="L31" s="17" t="str">
        <f aca="false">IF($A31="","",J31*F31)</f>
        <v/>
      </c>
      <c r="M31" s="17" t="str">
        <f aca="false">IF($A31="","",J31*G31)</f>
        <v/>
      </c>
    </row>
    <row r="32" customFormat="false" ht="15" hidden="false" customHeight="false" outlineLevel="0" collapsed="false">
      <c r="A32" s="12"/>
      <c r="B32" s="12"/>
      <c r="C32" s="12"/>
      <c r="D32" s="13"/>
      <c r="E32" s="13"/>
      <c r="F32" s="14"/>
      <c r="G32" s="14"/>
      <c r="H32" s="15" t="str">
        <f aca="false">IF($A32="","",SUMIFS(Movimenti!$D$5:$D$2004,Movimenti!$B$5:$B$2004,$A32,Movimenti!$C$5:$C$2004,"Carico"))</f>
        <v/>
      </c>
      <c r="I32" s="15" t="str">
        <f aca="false">IF($A32="","",SUMIFS(Movimenti!$D$5:$D$2004,Movimenti!$B$5:$B$2004,$A32,Movimenti!$C$5:$C$2004,"Scarico"))</f>
        <v/>
      </c>
      <c r="J32" s="15" t="str">
        <f aca="false">IF($A32="","",H32-I32)</f>
        <v/>
      </c>
      <c r="K32" s="16" t="str">
        <f aca="false">IF($A32="","",IF(J32&lt;=0,"Finito",IF(J32&lt;=E32,"Da riordinare","OK")))</f>
        <v/>
      </c>
      <c r="L32" s="17" t="str">
        <f aca="false">IF($A32="","",J32*F32)</f>
        <v/>
      </c>
      <c r="M32" s="17" t="str">
        <f aca="false">IF($A32="","",J32*G32)</f>
        <v/>
      </c>
    </row>
    <row r="33" customFormat="false" ht="15" hidden="false" customHeight="false" outlineLevel="0" collapsed="false">
      <c r="A33" s="12"/>
      <c r="B33" s="12"/>
      <c r="C33" s="12"/>
      <c r="D33" s="13"/>
      <c r="E33" s="13"/>
      <c r="F33" s="14"/>
      <c r="G33" s="14"/>
      <c r="H33" s="15" t="str">
        <f aca="false">IF($A33="","",SUMIFS(Movimenti!$D$5:$D$2004,Movimenti!$B$5:$B$2004,$A33,Movimenti!$C$5:$C$2004,"Carico"))</f>
        <v/>
      </c>
      <c r="I33" s="15" t="str">
        <f aca="false">IF($A33="","",SUMIFS(Movimenti!$D$5:$D$2004,Movimenti!$B$5:$B$2004,$A33,Movimenti!$C$5:$C$2004,"Scarico"))</f>
        <v/>
      </c>
      <c r="J33" s="15" t="str">
        <f aca="false">IF($A33="","",H33-I33)</f>
        <v/>
      </c>
      <c r="K33" s="16" t="str">
        <f aca="false">IF($A33="","",IF(J33&lt;=0,"Finito",IF(J33&lt;=E33,"Da riordinare","OK")))</f>
        <v/>
      </c>
      <c r="L33" s="17" t="str">
        <f aca="false">IF($A33="","",J33*F33)</f>
        <v/>
      </c>
      <c r="M33" s="17" t="str">
        <f aca="false">IF($A33="","",J33*G33)</f>
        <v/>
      </c>
    </row>
    <row r="34" customFormat="false" ht="15" hidden="false" customHeight="false" outlineLevel="0" collapsed="false">
      <c r="A34" s="12"/>
      <c r="B34" s="12"/>
      <c r="C34" s="12"/>
      <c r="D34" s="13"/>
      <c r="E34" s="13"/>
      <c r="F34" s="14"/>
      <c r="G34" s="14"/>
      <c r="H34" s="15" t="str">
        <f aca="false">IF($A34="","",SUMIFS(Movimenti!$D$5:$D$2004,Movimenti!$B$5:$B$2004,$A34,Movimenti!$C$5:$C$2004,"Carico"))</f>
        <v/>
      </c>
      <c r="I34" s="15" t="str">
        <f aca="false">IF($A34="","",SUMIFS(Movimenti!$D$5:$D$2004,Movimenti!$B$5:$B$2004,$A34,Movimenti!$C$5:$C$2004,"Scarico"))</f>
        <v/>
      </c>
      <c r="J34" s="15" t="str">
        <f aca="false">IF($A34="","",H34-I34)</f>
        <v/>
      </c>
      <c r="K34" s="16" t="str">
        <f aca="false">IF($A34="","",IF(J34&lt;=0,"Finito",IF(J34&lt;=E34,"Da riordinare","OK")))</f>
        <v/>
      </c>
      <c r="L34" s="17" t="str">
        <f aca="false">IF($A34="","",J34*F34)</f>
        <v/>
      </c>
      <c r="M34" s="17" t="str">
        <f aca="false">IF($A34="","",J34*G34)</f>
        <v/>
      </c>
    </row>
    <row r="35" customFormat="false" ht="15" hidden="false" customHeight="false" outlineLevel="0" collapsed="false">
      <c r="A35" s="12"/>
      <c r="B35" s="12"/>
      <c r="C35" s="12"/>
      <c r="D35" s="13"/>
      <c r="E35" s="13"/>
      <c r="F35" s="14"/>
      <c r="G35" s="14"/>
      <c r="H35" s="15" t="str">
        <f aca="false">IF($A35="","",SUMIFS(Movimenti!$D$5:$D$2004,Movimenti!$B$5:$B$2004,$A35,Movimenti!$C$5:$C$2004,"Carico"))</f>
        <v/>
      </c>
      <c r="I35" s="15" t="str">
        <f aca="false">IF($A35="","",SUMIFS(Movimenti!$D$5:$D$2004,Movimenti!$B$5:$B$2004,$A35,Movimenti!$C$5:$C$2004,"Scarico"))</f>
        <v/>
      </c>
      <c r="J35" s="15" t="str">
        <f aca="false">IF($A35="","",H35-I35)</f>
        <v/>
      </c>
      <c r="K35" s="16" t="str">
        <f aca="false">IF($A35="","",IF(J35&lt;=0,"Finito",IF(J35&lt;=E35,"Da riordinare","OK")))</f>
        <v/>
      </c>
      <c r="L35" s="17" t="str">
        <f aca="false">IF($A35="","",J35*F35)</f>
        <v/>
      </c>
      <c r="M35" s="17" t="str">
        <f aca="false">IF($A35="","",J35*G35)</f>
        <v/>
      </c>
    </row>
    <row r="36" customFormat="false" ht="15" hidden="false" customHeight="false" outlineLevel="0" collapsed="false">
      <c r="A36" s="12"/>
      <c r="B36" s="12"/>
      <c r="C36" s="12"/>
      <c r="D36" s="13"/>
      <c r="E36" s="13"/>
      <c r="F36" s="14"/>
      <c r="G36" s="14"/>
      <c r="H36" s="15" t="str">
        <f aca="false">IF($A36="","",SUMIFS(Movimenti!$D$5:$D$2004,Movimenti!$B$5:$B$2004,$A36,Movimenti!$C$5:$C$2004,"Carico"))</f>
        <v/>
      </c>
      <c r="I36" s="15" t="str">
        <f aca="false">IF($A36="","",SUMIFS(Movimenti!$D$5:$D$2004,Movimenti!$B$5:$B$2004,$A36,Movimenti!$C$5:$C$2004,"Scarico"))</f>
        <v/>
      </c>
      <c r="J36" s="15" t="str">
        <f aca="false">IF($A36="","",H36-I36)</f>
        <v/>
      </c>
      <c r="K36" s="16" t="str">
        <f aca="false">IF($A36="","",IF(J36&lt;=0,"Finito",IF(J36&lt;=E36,"Da riordinare","OK")))</f>
        <v/>
      </c>
      <c r="L36" s="17" t="str">
        <f aca="false">IF($A36="","",J36*F36)</f>
        <v/>
      </c>
      <c r="M36" s="17" t="str">
        <f aca="false">IF($A36="","",J36*G36)</f>
        <v/>
      </c>
    </row>
    <row r="37" customFormat="false" ht="15" hidden="false" customHeight="false" outlineLevel="0" collapsed="false">
      <c r="A37" s="12"/>
      <c r="B37" s="12"/>
      <c r="C37" s="12"/>
      <c r="D37" s="13"/>
      <c r="E37" s="13"/>
      <c r="F37" s="14"/>
      <c r="G37" s="14"/>
      <c r="H37" s="15" t="str">
        <f aca="false">IF($A37="","",SUMIFS(Movimenti!$D$5:$D$2004,Movimenti!$B$5:$B$2004,$A37,Movimenti!$C$5:$C$2004,"Carico"))</f>
        <v/>
      </c>
      <c r="I37" s="15" t="str">
        <f aca="false">IF($A37="","",SUMIFS(Movimenti!$D$5:$D$2004,Movimenti!$B$5:$B$2004,$A37,Movimenti!$C$5:$C$2004,"Scarico"))</f>
        <v/>
      </c>
      <c r="J37" s="15" t="str">
        <f aca="false">IF($A37="","",H37-I37)</f>
        <v/>
      </c>
      <c r="K37" s="16" t="str">
        <f aca="false">IF($A37="","",IF(J37&lt;=0,"Finito",IF(J37&lt;=E37,"Da riordinare","OK")))</f>
        <v/>
      </c>
      <c r="L37" s="17" t="str">
        <f aca="false">IF($A37="","",J37*F37)</f>
        <v/>
      </c>
      <c r="M37" s="17" t="str">
        <f aca="false">IF($A37="","",J37*G37)</f>
        <v/>
      </c>
    </row>
    <row r="38" customFormat="false" ht="15" hidden="false" customHeight="false" outlineLevel="0" collapsed="false">
      <c r="A38" s="12"/>
      <c r="B38" s="12"/>
      <c r="C38" s="12"/>
      <c r="D38" s="13"/>
      <c r="E38" s="13"/>
      <c r="F38" s="14"/>
      <c r="G38" s="14"/>
      <c r="H38" s="15" t="str">
        <f aca="false">IF($A38="","",SUMIFS(Movimenti!$D$5:$D$2004,Movimenti!$B$5:$B$2004,$A38,Movimenti!$C$5:$C$2004,"Carico"))</f>
        <v/>
      </c>
      <c r="I38" s="15" t="str">
        <f aca="false">IF($A38="","",SUMIFS(Movimenti!$D$5:$D$2004,Movimenti!$B$5:$B$2004,$A38,Movimenti!$C$5:$C$2004,"Scarico"))</f>
        <v/>
      </c>
      <c r="J38" s="15" t="str">
        <f aca="false">IF($A38="","",H38-I38)</f>
        <v/>
      </c>
      <c r="K38" s="16" t="str">
        <f aca="false">IF($A38="","",IF(J38&lt;=0,"Finito",IF(J38&lt;=E38,"Da riordinare","OK")))</f>
        <v/>
      </c>
      <c r="L38" s="17" t="str">
        <f aca="false">IF($A38="","",J38*F38)</f>
        <v/>
      </c>
      <c r="M38" s="17" t="str">
        <f aca="false">IF($A38="","",J38*G38)</f>
        <v/>
      </c>
    </row>
    <row r="39" customFormat="false" ht="15" hidden="false" customHeight="false" outlineLevel="0" collapsed="false">
      <c r="A39" s="12"/>
      <c r="B39" s="12"/>
      <c r="C39" s="12"/>
      <c r="D39" s="13"/>
      <c r="E39" s="13"/>
      <c r="F39" s="14"/>
      <c r="G39" s="14"/>
      <c r="H39" s="15" t="str">
        <f aca="false">IF($A39="","",SUMIFS(Movimenti!$D$5:$D$2004,Movimenti!$B$5:$B$2004,$A39,Movimenti!$C$5:$C$2004,"Carico"))</f>
        <v/>
      </c>
      <c r="I39" s="15" t="str">
        <f aca="false">IF($A39="","",SUMIFS(Movimenti!$D$5:$D$2004,Movimenti!$B$5:$B$2004,$A39,Movimenti!$C$5:$C$2004,"Scarico"))</f>
        <v/>
      </c>
      <c r="J39" s="15" t="str">
        <f aca="false">IF($A39="","",H39-I39)</f>
        <v/>
      </c>
      <c r="K39" s="16" t="str">
        <f aca="false">IF($A39="","",IF(J39&lt;=0,"Finito",IF(J39&lt;=E39,"Da riordinare","OK")))</f>
        <v/>
      </c>
      <c r="L39" s="17" t="str">
        <f aca="false">IF($A39="","",J39*F39)</f>
        <v/>
      </c>
      <c r="M39" s="17" t="str">
        <f aca="false">IF($A39="","",J39*G39)</f>
        <v/>
      </c>
    </row>
    <row r="40" customFormat="false" ht="15" hidden="false" customHeight="false" outlineLevel="0" collapsed="false">
      <c r="A40" s="12"/>
      <c r="B40" s="12"/>
      <c r="C40" s="12"/>
      <c r="D40" s="13"/>
      <c r="E40" s="13"/>
      <c r="F40" s="14"/>
      <c r="G40" s="14"/>
      <c r="H40" s="15" t="str">
        <f aca="false">IF($A40="","",SUMIFS(Movimenti!$D$5:$D$2004,Movimenti!$B$5:$B$2004,$A40,Movimenti!$C$5:$C$2004,"Carico"))</f>
        <v/>
      </c>
      <c r="I40" s="15" t="str">
        <f aca="false">IF($A40="","",SUMIFS(Movimenti!$D$5:$D$2004,Movimenti!$B$5:$B$2004,$A40,Movimenti!$C$5:$C$2004,"Scarico"))</f>
        <v/>
      </c>
      <c r="J40" s="15" t="str">
        <f aca="false">IF($A40="","",H40-I40)</f>
        <v/>
      </c>
      <c r="K40" s="16" t="str">
        <f aca="false">IF($A40="","",IF(J40&lt;=0,"Finito",IF(J40&lt;=E40,"Da riordinare","OK")))</f>
        <v/>
      </c>
      <c r="L40" s="17" t="str">
        <f aca="false">IF($A40="","",J40*F40)</f>
        <v/>
      </c>
      <c r="M40" s="17" t="str">
        <f aca="false">IF($A40="","",J40*G40)</f>
        <v/>
      </c>
    </row>
    <row r="41" customFormat="false" ht="15" hidden="false" customHeight="false" outlineLevel="0" collapsed="false">
      <c r="A41" s="12"/>
      <c r="B41" s="12"/>
      <c r="C41" s="12"/>
      <c r="D41" s="13"/>
      <c r="E41" s="13"/>
      <c r="F41" s="14"/>
      <c r="G41" s="14"/>
      <c r="H41" s="15" t="str">
        <f aca="false">IF($A41="","",SUMIFS(Movimenti!$D$5:$D$2004,Movimenti!$B$5:$B$2004,$A41,Movimenti!$C$5:$C$2004,"Carico"))</f>
        <v/>
      </c>
      <c r="I41" s="15" t="str">
        <f aca="false">IF($A41="","",SUMIFS(Movimenti!$D$5:$D$2004,Movimenti!$B$5:$B$2004,$A41,Movimenti!$C$5:$C$2004,"Scarico"))</f>
        <v/>
      </c>
      <c r="J41" s="15" t="str">
        <f aca="false">IF($A41="","",H41-I41)</f>
        <v/>
      </c>
      <c r="K41" s="16" t="str">
        <f aca="false">IF($A41="","",IF(J41&lt;=0,"Finito",IF(J41&lt;=E41,"Da riordinare","OK")))</f>
        <v/>
      </c>
      <c r="L41" s="17" t="str">
        <f aca="false">IF($A41="","",J41*F41)</f>
        <v/>
      </c>
      <c r="M41" s="17" t="str">
        <f aca="false">IF($A41="","",J41*G41)</f>
        <v/>
      </c>
    </row>
    <row r="42" customFormat="false" ht="15" hidden="false" customHeight="false" outlineLevel="0" collapsed="false">
      <c r="A42" s="12"/>
      <c r="B42" s="12"/>
      <c r="C42" s="12"/>
      <c r="D42" s="13"/>
      <c r="E42" s="13"/>
      <c r="F42" s="14"/>
      <c r="G42" s="14"/>
      <c r="H42" s="15" t="str">
        <f aca="false">IF($A42="","",SUMIFS(Movimenti!$D$5:$D$2004,Movimenti!$B$5:$B$2004,$A42,Movimenti!$C$5:$C$2004,"Carico"))</f>
        <v/>
      </c>
      <c r="I42" s="15" t="str">
        <f aca="false">IF($A42="","",SUMIFS(Movimenti!$D$5:$D$2004,Movimenti!$B$5:$B$2004,$A42,Movimenti!$C$5:$C$2004,"Scarico"))</f>
        <v/>
      </c>
      <c r="J42" s="15" t="str">
        <f aca="false">IF($A42="","",H42-I42)</f>
        <v/>
      </c>
      <c r="K42" s="16" t="str">
        <f aca="false">IF($A42="","",IF(J42&lt;=0,"Finito",IF(J42&lt;=E42,"Da riordinare","OK")))</f>
        <v/>
      </c>
      <c r="L42" s="17" t="str">
        <f aca="false">IF($A42="","",J42*F42)</f>
        <v/>
      </c>
      <c r="M42" s="17" t="str">
        <f aca="false">IF($A42="","",J42*G42)</f>
        <v/>
      </c>
    </row>
    <row r="43" customFormat="false" ht="15" hidden="false" customHeight="false" outlineLevel="0" collapsed="false">
      <c r="A43" s="12"/>
      <c r="B43" s="12"/>
      <c r="C43" s="12"/>
      <c r="D43" s="13"/>
      <c r="E43" s="13"/>
      <c r="F43" s="14"/>
      <c r="G43" s="14"/>
      <c r="H43" s="15" t="str">
        <f aca="false">IF($A43="","",SUMIFS(Movimenti!$D$5:$D$2004,Movimenti!$B$5:$B$2004,$A43,Movimenti!$C$5:$C$2004,"Carico"))</f>
        <v/>
      </c>
      <c r="I43" s="15" t="str">
        <f aca="false">IF($A43="","",SUMIFS(Movimenti!$D$5:$D$2004,Movimenti!$B$5:$B$2004,$A43,Movimenti!$C$5:$C$2004,"Scarico"))</f>
        <v/>
      </c>
      <c r="J43" s="15" t="str">
        <f aca="false">IF($A43="","",H43-I43)</f>
        <v/>
      </c>
      <c r="K43" s="16" t="str">
        <f aca="false">IF($A43="","",IF(J43&lt;=0,"Finito",IF(J43&lt;=E43,"Da riordinare","OK")))</f>
        <v/>
      </c>
      <c r="L43" s="17" t="str">
        <f aca="false">IF($A43="","",J43*F43)</f>
        <v/>
      </c>
      <c r="M43" s="17" t="str">
        <f aca="false">IF($A43="","",J43*G43)</f>
        <v/>
      </c>
    </row>
    <row r="44" customFormat="false" ht="15" hidden="false" customHeight="false" outlineLevel="0" collapsed="false">
      <c r="A44" s="12"/>
      <c r="B44" s="12"/>
      <c r="C44" s="12"/>
      <c r="D44" s="13"/>
      <c r="E44" s="13"/>
      <c r="F44" s="14"/>
      <c r="G44" s="14"/>
      <c r="H44" s="15" t="str">
        <f aca="false">IF($A44="","",SUMIFS(Movimenti!$D$5:$D$2004,Movimenti!$B$5:$B$2004,$A44,Movimenti!$C$5:$C$2004,"Carico"))</f>
        <v/>
      </c>
      <c r="I44" s="15" t="str">
        <f aca="false">IF($A44="","",SUMIFS(Movimenti!$D$5:$D$2004,Movimenti!$B$5:$B$2004,$A44,Movimenti!$C$5:$C$2004,"Scarico"))</f>
        <v/>
      </c>
      <c r="J44" s="15" t="str">
        <f aca="false">IF($A44="","",H44-I44)</f>
        <v/>
      </c>
      <c r="K44" s="16" t="str">
        <f aca="false">IF($A44="","",IF(J44&lt;=0,"Finito",IF(J44&lt;=E44,"Da riordinare","OK")))</f>
        <v/>
      </c>
      <c r="L44" s="17" t="str">
        <f aca="false">IF($A44="","",J44*F44)</f>
        <v/>
      </c>
      <c r="M44" s="17" t="str">
        <f aca="false">IF($A44="","",J44*G44)</f>
        <v/>
      </c>
    </row>
    <row r="45" customFormat="false" ht="15" hidden="false" customHeight="false" outlineLevel="0" collapsed="false">
      <c r="A45" s="12"/>
      <c r="B45" s="12"/>
      <c r="C45" s="12"/>
      <c r="D45" s="13"/>
      <c r="E45" s="13"/>
      <c r="F45" s="14"/>
      <c r="G45" s="14"/>
      <c r="H45" s="15" t="str">
        <f aca="false">IF($A45="","",SUMIFS(Movimenti!$D$5:$D$2004,Movimenti!$B$5:$B$2004,$A45,Movimenti!$C$5:$C$2004,"Carico"))</f>
        <v/>
      </c>
      <c r="I45" s="15" t="str">
        <f aca="false">IF($A45="","",SUMIFS(Movimenti!$D$5:$D$2004,Movimenti!$B$5:$B$2004,$A45,Movimenti!$C$5:$C$2004,"Scarico"))</f>
        <v/>
      </c>
      <c r="J45" s="15" t="str">
        <f aca="false">IF($A45="","",H45-I45)</f>
        <v/>
      </c>
      <c r="K45" s="16" t="str">
        <f aca="false">IF($A45="","",IF(J45&lt;=0,"Finito",IF(J45&lt;=E45,"Da riordinare","OK")))</f>
        <v/>
      </c>
      <c r="L45" s="17" t="str">
        <f aca="false">IF($A45="","",J45*F45)</f>
        <v/>
      </c>
      <c r="M45" s="17" t="str">
        <f aca="false">IF($A45="","",J45*G45)</f>
        <v/>
      </c>
    </row>
    <row r="46" customFormat="false" ht="15" hidden="false" customHeight="false" outlineLevel="0" collapsed="false">
      <c r="A46" s="12"/>
      <c r="B46" s="12"/>
      <c r="C46" s="12"/>
      <c r="D46" s="13"/>
      <c r="E46" s="13"/>
      <c r="F46" s="14"/>
      <c r="G46" s="14"/>
      <c r="H46" s="15" t="str">
        <f aca="false">IF($A46="","",SUMIFS(Movimenti!$D$5:$D$2004,Movimenti!$B$5:$B$2004,$A46,Movimenti!$C$5:$C$2004,"Carico"))</f>
        <v/>
      </c>
      <c r="I46" s="15" t="str">
        <f aca="false">IF($A46="","",SUMIFS(Movimenti!$D$5:$D$2004,Movimenti!$B$5:$B$2004,$A46,Movimenti!$C$5:$C$2004,"Scarico"))</f>
        <v/>
      </c>
      <c r="J46" s="15" t="str">
        <f aca="false">IF($A46="","",H46-I46)</f>
        <v/>
      </c>
      <c r="K46" s="16" t="str">
        <f aca="false">IF($A46="","",IF(J46&lt;=0,"Finito",IF(J46&lt;=E46,"Da riordinare","OK")))</f>
        <v/>
      </c>
      <c r="L46" s="17" t="str">
        <f aca="false">IF($A46="","",J46*F46)</f>
        <v/>
      </c>
      <c r="M46" s="17" t="str">
        <f aca="false">IF($A46="","",J46*G46)</f>
        <v/>
      </c>
    </row>
    <row r="47" customFormat="false" ht="15" hidden="false" customHeight="false" outlineLevel="0" collapsed="false">
      <c r="A47" s="12"/>
      <c r="B47" s="12"/>
      <c r="C47" s="12"/>
      <c r="D47" s="13"/>
      <c r="E47" s="13"/>
      <c r="F47" s="14"/>
      <c r="G47" s="14"/>
      <c r="H47" s="15" t="str">
        <f aca="false">IF($A47="","",SUMIFS(Movimenti!$D$5:$D$2004,Movimenti!$B$5:$B$2004,$A47,Movimenti!$C$5:$C$2004,"Carico"))</f>
        <v/>
      </c>
      <c r="I47" s="15" t="str">
        <f aca="false">IF($A47="","",SUMIFS(Movimenti!$D$5:$D$2004,Movimenti!$B$5:$B$2004,$A47,Movimenti!$C$5:$C$2004,"Scarico"))</f>
        <v/>
      </c>
      <c r="J47" s="15" t="str">
        <f aca="false">IF($A47="","",H47-I47)</f>
        <v/>
      </c>
      <c r="K47" s="16" t="str">
        <f aca="false">IF($A47="","",IF(J47&lt;=0,"Finito",IF(J47&lt;=E47,"Da riordinare","OK")))</f>
        <v/>
      </c>
      <c r="L47" s="17" t="str">
        <f aca="false">IF($A47="","",J47*F47)</f>
        <v/>
      </c>
      <c r="M47" s="17" t="str">
        <f aca="false">IF($A47="","",J47*G47)</f>
        <v/>
      </c>
    </row>
    <row r="48" customFormat="false" ht="15" hidden="false" customHeight="false" outlineLevel="0" collapsed="false">
      <c r="A48" s="12"/>
      <c r="B48" s="12"/>
      <c r="C48" s="12"/>
      <c r="D48" s="13"/>
      <c r="E48" s="13"/>
      <c r="F48" s="14"/>
      <c r="G48" s="14"/>
      <c r="H48" s="15" t="str">
        <f aca="false">IF($A48="","",SUMIFS(Movimenti!$D$5:$D$2004,Movimenti!$B$5:$B$2004,$A48,Movimenti!$C$5:$C$2004,"Carico"))</f>
        <v/>
      </c>
      <c r="I48" s="15" t="str">
        <f aca="false">IF($A48="","",SUMIFS(Movimenti!$D$5:$D$2004,Movimenti!$B$5:$B$2004,$A48,Movimenti!$C$5:$C$2004,"Scarico"))</f>
        <v/>
      </c>
      <c r="J48" s="15" t="str">
        <f aca="false">IF($A48="","",H48-I48)</f>
        <v/>
      </c>
      <c r="K48" s="16" t="str">
        <f aca="false">IF($A48="","",IF(J48&lt;=0,"Finito",IF(J48&lt;=E48,"Da riordinare","OK")))</f>
        <v/>
      </c>
      <c r="L48" s="17" t="str">
        <f aca="false">IF($A48="","",J48*F48)</f>
        <v/>
      </c>
      <c r="M48" s="17" t="str">
        <f aca="false">IF($A48="","",J48*G48)</f>
        <v/>
      </c>
    </row>
    <row r="49" customFormat="false" ht="15" hidden="false" customHeight="false" outlineLevel="0" collapsed="false">
      <c r="A49" s="12"/>
      <c r="B49" s="12"/>
      <c r="C49" s="12"/>
      <c r="D49" s="13"/>
      <c r="E49" s="13"/>
      <c r="F49" s="14"/>
      <c r="G49" s="14"/>
      <c r="H49" s="15" t="str">
        <f aca="false">IF($A49="","",SUMIFS(Movimenti!$D$5:$D$2004,Movimenti!$B$5:$B$2004,$A49,Movimenti!$C$5:$C$2004,"Carico"))</f>
        <v/>
      </c>
      <c r="I49" s="15" t="str">
        <f aca="false">IF($A49="","",SUMIFS(Movimenti!$D$5:$D$2004,Movimenti!$B$5:$B$2004,$A49,Movimenti!$C$5:$C$2004,"Scarico"))</f>
        <v/>
      </c>
      <c r="J49" s="15" t="str">
        <f aca="false">IF($A49="","",H49-I49)</f>
        <v/>
      </c>
      <c r="K49" s="16" t="str">
        <f aca="false">IF($A49="","",IF(J49&lt;=0,"Finito",IF(J49&lt;=E49,"Da riordinare","OK")))</f>
        <v/>
      </c>
      <c r="L49" s="17" t="str">
        <f aca="false">IF($A49="","",J49*F49)</f>
        <v/>
      </c>
      <c r="M49" s="17" t="str">
        <f aca="false">IF($A49="","",J49*G49)</f>
        <v/>
      </c>
    </row>
    <row r="50" customFormat="false" ht="15" hidden="false" customHeight="false" outlineLevel="0" collapsed="false">
      <c r="A50" s="12"/>
      <c r="B50" s="12"/>
      <c r="C50" s="12"/>
      <c r="D50" s="13"/>
      <c r="E50" s="13"/>
      <c r="F50" s="14"/>
      <c r="G50" s="14"/>
      <c r="H50" s="15" t="str">
        <f aca="false">IF($A50="","",SUMIFS(Movimenti!$D$5:$D$2004,Movimenti!$B$5:$B$2004,$A50,Movimenti!$C$5:$C$2004,"Carico"))</f>
        <v/>
      </c>
      <c r="I50" s="15" t="str">
        <f aca="false">IF($A50="","",SUMIFS(Movimenti!$D$5:$D$2004,Movimenti!$B$5:$B$2004,$A50,Movimenti!$C$5:$C$2004,"Scarico"))</f>
        <v/>
      </c>
      <c r="J50" s="15" t="str">
        <f aca="false">IF($A50="","",H50-I50)</f>
        <v/>
      </c>
      <c r="K50" s="16" t="str">
        <f aca="false">IF($A50="","",IF(J50&lt;=0,"Finito",IF(J50&lt;=E50,"Da riordinare","OK")))</f>
        <v/>
      </c>
      <c r="L50" s="17" t="str">
        <f aca="false">IF($A50="","",J50*F50)</f>
        <v/>
      </c>
      <c r="M50" s="17" t="str">
        <f aca="false">IF($A50="","",J50*G50)</f>
        <v/>
      </c>
    </row>
    <row r="51" customFormat="false" ht="15" hidden="false" customHeight="false" outlineLevel="0" collapsed="false">
      <c r="A51" s="12"/>
      <c r="B51" s="12"/>
      <c r="C51" s="12"/>
      <c r="D51" s="13"/>
      <c r="E51" s="13"/>
      <c r="F51" s="14"/>
      <c r="G51" s="14"/>
      <c r="H51" s="15" t="str">
        <f aca="false">IF($A51="","",SUMIFS(Movimenti!$D$5:$D$2004,Movimenti!$B$5:$B$2004,$A51,Movimenti!$C$5:$C$2004,"Carico"))</f>
        <v/>
      </c>
      <c r="I51" s="15" t="str">
        <f aca="false">IF($A51="","",SUMIFS(Movimenti!$D$5:$D$2004,Movimenti!$B$5:$B$2004,$A51,Movimenti!$C$5:$C$2004,"Scarico"))</f>
        <v/>
      </c>
      <c r="J51" s="15" t="str">
        <f aca="false">IF($A51="","",H51-I51)</f>
        <v/>
      </c>
      <c r="K51" s="16" t="str">
        <f aca="false">IF($A51="","",IF(J51&lt;=0,"Finito",IF(J51&lt;=E51,"Da riordinare","OK")))</f>
        <v/>
      </c>
      <c r="L51" s="17" t="str">
        <f aca="false">IF($A51="","",J51*F51)</f>
        <v/>
      </c>
      <c r="M51" s="17" t="str">
        <f aca="false">IF($A51="","",J51*G51)</f>
        <v/>
      </c>
    </row>
    <row r="52" customFormat="false" ht="15" hidden="false" customHeight="false" outlineLevel="0" collapsed="false">
      <c r="A52" s="12"/>
      <c r="B52" s="12"/>
      <c r="C52" s="12"/>
      <c r="D52" s="13"/>
      <c r="E52" s="13"/>
      <c r="F52" s="14"/>
      <c r="G52" s="14"/>
      <c r="H52" s="15" t="str">
        <f aca="false">IF($A52="","",SUMIFS(Movimenti!$D$5:$D$2004,Movimenti!$B$5:$B$2004,$A52,Movimenti!$C$5:$C$2004,"Carico"))</f>
        <v/>
      </c>
      <c r="I52" s="15" t="str">
        <f aca="false">IF($A52="","",SUMIFS(Movimenti!$D$5:$D$2004,Movimenti!$B$5:$B$2004,$A52,Movimenti!$C$5:$C$2004,"Scarico"))</f>
        <v/>
      </c>
      <c r="J52" s="15" t="str">
        <f aca="false">IF($A52="","",H52-I52)</f>
        <v/>
      </c>
      <c r="K52" s="16" t="str">
        <f aca="false">IF($A52="","",IF(J52&lt;=0,"Finito",IF(J52&lt;=E52,"Da riordinare","OK")))</f>
        <v/>
      </c>
      <c r="L52" s="17" t="str">
        <f aca="false">IF($A52="","",J52*F52)</f>
        <v/>
      </c>
      <c r="M52" s="17" t="str">
        <f aca="false">IF($A52="","",J52*G52)</f>
        <v/>
      </c>
    </row>
    <row r="53" customFormat="false" ht="15" hidden="false" customHeight="false" outlineLevel="0" collapsed="false">
      <c r="A53" s="12"/>
      <c r="B53" s="12"/>
      <c r="C53" s="12"/>
      <c r="D53" s="13"/>
      <c r="E53" s="13"/>
      <c r="F53" s="14"/>
      <c r="G53" s="14"/>
      <c r="H53" s="15" t="str">
        <f aca="false">IF($A53="","",SUMIFS(Movimenti!$D$5:$D$2004,Movimenti!$B$5:$B$2004,$A53,Movimenti!$C$5:$C$2004,"Carico"))</f>
        <v/>
      </c>
      <c r="I53" s="15" t="str">
        <f aca="false">IF($A53="","",SUMIFS(Movimenti!$D$5:$D$2004,Movimenti!$B$5:$B$2004,$A53,Movimenti!$C$5:$C$2004,"Scarico"))</f>
        <v/>
      </c>
      <c r="J53" s="15" t="str">
        <f aca="false">IF($A53="","",H53-I53)</f>
        <v/>
      </c>
      <c r="K53" s="16" t="str">
        <f aca="false">IF($A53="","",IF(J53&lt;=0,"Finito",IF(J53&lt;=E53,"Da riordinare","OK")))</f>
        <v/>
      </c>
      <c r="L53" s="17" t="str">
        <f aca="false">IF($A53="","",J53*F53)</f>
        <v/>
      </c>
      <c r="M53" s="17" t="str">
        <f aca="false">IF($A53="","",J53*G53)</f>
        <v/>
      </c>
    </row>
    <row r="54" customFormat="false" ht="15" hidden="false" customHeight="false" outlineLevel="0" collapsed="false">
      <c r="A54" s="12"/>
      <c r="B54" s="12"/>
      <c r="C54" s="12"/>
      <c r="D54" s="13"/>
      <c r="E54" s="13"/>
      <c r="F54" s="14"/>
      <c r="G54" s="14"/>
      <c r="H54" s="15" t="str">
        <f aca="false">IF($A54="","",SUMIFS(Movimenti!$D$5:$D$2004,Movimenti!$B$5:$B$2004,$A54,Movimenti!$C$5:$C$2004,"Carico"))</f>
        <v/>
      </c>
      <c r="I54" s="15" t="str">
        <f aca="false">IF($A54="","",SUMIFS(Movimenti!$D$5:$D$2004,Movimenti!$B$5:$B$2004,$A54,Movimenti!$C$5:$C$2004,"Scarico"))</f>
        <v/>
      </c>
      <c r="J54" s="15" t="str">
        <f aca="false">IF($A54="","",H54-I54)</f>
        <v/>
      </c>
      <c r="K54" s="16" t="str">
        <f aca="false">IF($A54="","",IF(J54&lt;=0,"Finito",IF(J54&lt;=E54,"Da riordinare","OK")))</f>
        <v/>
      </c>
      <c r="L54" s="17" t="str">
        <f aca="false">IF($A54="","",J54*F54)</f>
        <v/>
      </c>
      <c r="M54" s="17" t="str">
        <f aca="false">IF($A54="","",J54*G54)</f>
        <v/>
      </c>
    </row>
    <row r="55" customFormat="false" ht="15" hidden="false" customHeight="false" outlineLevel="0" collapsed="false">
      <c r="A55" s="12"/>
      <c r="B55" s="12"/>
      <c r="C55" s="12"/>
      <c r="D55" s="13"/>
      <c r="E55" s="13"/>
      <c r="F55" s="14"/>
      <c r="G55" s="14"/>
      <c r="H55" s="15" t="str">
        <f aca="false">IF($A55="","",SUMIFS(Movimenti!$D$5:$D$2004,Movimenti!$B$5:$B$2004,$A55,Movimenti!$C$5:$C$2004,"Carico"))</f>
        <v/>
      </c>
      <c r="I55" s="15" t="str">
        <f aca="false">IF($A55="","",SUMIFS(Movimenti!$D$5:$D$2004,Movimenti!$B$5:$B$2004,$A55,Movimenti!$C$5:$C$2004,"Scarico"))</f>
        <v/>
      </c>
      <c r="J55" s="15" t="str">
        <f aca="false">IF($A55="","",H55-I55)</f>
        <v/>
      </c>
      <c r="K55" s="16" t="str">
        <f aca="false">IF($A55="","",IF(J55&lt;=0,"Finito",IF(J55&lt;=E55,"Da riordinare","OK")))</f>
        <v/>
      </c>
      <c r="L55" s="17" t="str">
        <f aca="false">IF($A55="","",J55*F55)</f>
        <v/>
      </c>
      <c r="M55" s="17" t="str">
        <f aca="false">IF($A55="","",J55*G55)</f>
        <v/>
      </c>
    </row>
    <row r="56" customFormat="false" ht="15" hidden="false" customHeight="false" outlineLevel="0" collapsed="false">
      <c r="A56" s="12"/>
      <c r="B56" s="12"/>
      <c r="C56" s="12"/>
      <c r="D56" s="13"/>
      <c r="E56" s="13"/>
      <c r="F56" s="14"/>
      <c r="G56" s="14"/>
      <c r="H56" s="15" t="str">
        <f aca="false">IF($A56="","",SUMIFS(Movimenti!$D$5:$D$2004,Movimenti!$B$5:$B$2004,$A56,Movimenti!$C$5:$C$2004,"Carico"))</f>
        <v/>
      </c>
      <c r="I56" s="15" t="str">
        <f aca="false">IF($A56="","",SUMIFS(Movimenti!$D$5:$D$2004,Movimenti!$B$5:$B$2004,$A56,Movimenti!$C$5:$C$2004,"Scarico"))</f>
        <v/>
      </c>
      <c r="J56" s="15" t="str">
        <f aca="false">IF($A56="","",H56-I56)</f>
        <v/>
      </c>
      <c r="K56" s="16" t="str">
        <f aca="false">IF($A56="","",IF(J56&lt;=0,"Finito",IF(J56&lt;=E56,"Da riordinare","OK")))</f>
        <v/>
      </c>
      <c r="L56" s="17" t="str">
        <f aca="false">IF($A56="","",J56*F56)</f>
        <v/>
      </c>
      <c r="M56" s="17" t="str">
        <f aca="false">IF($A56="","",J56*G56)</f>
        <v/>
      </c>
    </row>
    <row r="57" customFormat="false" ht="15" hidden="false" customHeight="false" outlineLevel="0" collapsed="false">
      <c r="A57" s="12"/>
      <c r="B57" s="12"/>
      <c r="C57" s="12"/>
      <c r="D57" s="13"/>
      <c r="E57" s="13"/>
      <c r="F57" s="14"/>
      <c r="G57" s="14"/>
      <c r="H57" s="15" t="str">
        <f aca="false">IF($A57="","",SUMIFS(Movimenti!$D$5:$D$2004,Movimenti!$B$5:$B$2004,$A57,Movimenti!$C$5:$C$2004,"Carico"))</f>
        <v/>
      </c>
      <c r="I57" s="15" t="str">
        <f aca="false">IF($A57="","",SUMIFS(Movimenti!$D$5:$D$2004,Movimenti!$B$5:$B$2004,$A57,Movimenti!$C$5:$C$2004,"Scarico"))</f>
        <v/>
      </c>
      <c r="J57" s="15" t="str">
        <f aca="false">IF($A57="","",H57-I57)</f>
        <v/>
      </c>
      <c r="K57" s="16" t="str">
        <f aca="false">IF($A57="","",IF(J57&lt;=0,"Finito",IF(J57&lt;=E57,"Da riordinare","OK")))</f>
        <v/>
      </c>
      <c r="L57" s="17" t="str">
        <f aca="false">IF($A57="","",J57*F57)</f>
        <v/>
      </c>
      <c r="M57" s="17" t="str">
        <f aca="false">IF($A57="","",J57*G57)</f>
        <v/>
      </c>
    </row>
    <row r="58" customFormat="false" ht="15" hidden="false" customHeight="false" outlineLevel="0" collapsed="false">
      <c r="A58" s="12"/>
      <c r="B58" s="12"/>
      <c r="C58" s="12"/>
      <c r="D58" s="13"/>
      <c r="E58" s="13"/>
      <c r="F58" s="14"/>
      <c r="G58" s="14"/>
      <c r="H58" s="15" t="str">
        <f aca="false">IF($A58="","",SUMIFS(Movimenti!$D$5:$D$2004,Movimenti!$B$5:$B$2004,$A58,Movimenti!$C$5:$C$2004,"Carico"))</f>
        <v/>
      </c>
      <c r="I58" s="15" t="str">
        <f aca="false">IF($A58="","",SUMIFS(Movimenti!$D$5:$D$2004,Movimenti!$B$5:$B$2004,$A58,Movimenti!$C$5:$C$2004,"Scarico"))</f>
        <v/>
      </c>
      <c r="J58" s="15" t="str">
        <f aca="false">IF($A58="","",H58-I58)</f>
        <v/>
      </c>
      <c r="K58" s="16" t="str">
        <f aca="false">IF($A58="","",IF(J58&lt;=0,"Finito",IF(J58&lt;=E58,"Da riordinare","OK")))</f>
        <v/>
      </c>
      <c r="L58" s="17" t="str">
        <f aca="false">IF($A58="","",J58*F58)</f>
        <v/>
      </c>
      <c r="M58" s="17" t="str">
        <f aca="false">IF($A58="","",J58*G58)</f>
        <v/>
      </c>
    </row>
    <row r="59" customFormat="false" ht="15" hidden="false" customHeight="false" outlineLevel="0" collapsed="false">
      <c r="A59" s="12"/>
      <c r="B59" s="12"/>
      <c r="C59" s="12"/>
      <c r="D59" s="13"/>
      <c r="E59" s="13"/>
      <c r="F59" s="14"/>
      <c r="G59" s="14"/>
      <c r="H59" s="15" t="str">
        <f aca="false">IF($A59="","",SUMIFS(Movimenti!$D$5:$D$2004,Movimenti!$B$5:$B$2004,$A59,Movimenti!$C$5:$C$2004,"Carico"))</f>
        <v/>
      </c>
      <c r="I59" s="15" t="str">
        <f aca="false">IF($A59="","",SUMIFS(Movimenti!$D$5:$D$2004,Movimenti!$B$5:$B$2004,$A59,Movimenti!$C$5:$C$2004,"Scarico"))</f>
        <v/>
      </c>
      <c r="J59" s="15" t="str">
        <f aca="false">IF($A59="","",H59-I59)</f>
        <v/>
      </c>
      <c r="K59" s="16" t="str">
        <f aca="false">IF($A59="","",IF(J59&lt;=0,"Finito",IF(J59&lt;=E59,"Da riordinare","OK")))</f>
        <v/>
      </c>
      <c r="L59" s="17" t="str">
        <f aca="false">IF($A59="","",J59*F59)</f>
        <v/>
      </c>
      <c r="M59" s="17" t="str">
        <f aca="false">IF($A59="","",J59*G59)</f>
        <v/>
      </c>
    </row>
    <row r="60" customFormat="false" ht="15" hidden="false" customHeight="false" outlineLevel="0" collapsed="false">
      <c r="A60" s="12"/>
      <c r="B60" s="12"/>
      <c r="C60" s="12"/>
      <c r="D60" s="13"/>
      <c r="E60" s="13"/>
      <c r="F60" s="14"/>
      <c r="G60" s="14"/>
      <c r="H60" s="15" t="str">
        <f aca="false">IF($A60="","",SUMIFS(Movimenti!$D$5:$D$2004,Movimenti!$B$5:$B$2004,$A60,Movimenti!$C$5:$C$2004,"Carico"))</f>
        <v/>
      </c>
      <c r="I60" s="15" t="str">
        <f aca="false">IF($A60="","",SUMIFS(Movimenti!$D$5:$D$2004,Movimenti!$B$5:$B$2004,$A60,Movimenti!$C$5:$C$2004,"Scarico"))</f>
        <v/>
      </c>
      <c r="J60" s="15" t="str">
        <f aca="false">IF($A60="","",H60-I60)</f>
        <v/>
      </c>
      <c r="K60" s="16" t="str">
        <f aca="false">IF($A60="","",IF(J60&lt;=0,"Finito",IF(J60&lt;=E60,"Da riordinare","OK")))</f>
        <v/>
      </c>
      <c r="L60" s="17" t="str">
        <f aca="false">IF($A60="","",J60*F60)</f>
        <v/>
      </c>
      <c r="M60" s="17" t="str">
        <f aca="false">IF($A60="","",J60*G60)</f>
        <v/>
      </c>
    </row>
    <row r="61" customFormat="false" ht="15" hidden="false" customHeight="false" outlineLevel="0" collapsed="false">
      <c r="A61" s="12"/>
      <c r="B61" s="12"/>
      <c r="C61" s="12"/>
      <c r="D61" s="13"/>
      <c r="E61" s="13"/>
      <c r="F61" s="14"/>
      <c r="G61" s="14"/>
      <c r="H61" s="15" t="str">
        <f aca="false">IF($A61="","",SUMIFS(Movimenti!$D$5:$D$2004,Movimenti!$B$5:$B$2004,$A61,Movimenti!$C$5:$C$2004,"Carico"))</f>
        <v/>
      </c>
      <c r="I61" s="15" t="str">
        <f aca="false">IF($A61="","",SUMIFS(Movimenti!$D$5:$D$2004,Movimenti!$B$5:$B$2004,$A61,Movimenti!$C$5:$C$2004,"Scarico"))</f>
        <v/>
      </c>
      <c r="J61" s="15" t="str">
        <f aca="false">IF($A61="","",H61-I61)</f>
        <v/>
      </c>
      <c r="K61" s="16" t="str">
        <f aca="false">IF($A61="","",IF(J61&lt;=0,"Finito",IF(J61&lt;=E61,"Da riordinare","OK")))</f>
        <v/>
      </c>
      <c r="L61" s="17" t="str">
        <f aca="false">IF($A61="","",J61*F61)</f>
        <v/>
      </c>
      <c r="M61" s="17" t="str">
        <f aca="false">IF($A61="","",J61*G61)</f>
        <v/>
      </c>
    </row>
    <row r="62" customFormat="false" ht="15" hidden="false" customHeight="false" outlineLevel="0" collapsed="false">
      <c r="A62" s="12"/>
      <c r="B62" s="12"/>
      <c r="C62" s="12"/>
      <c r="D62" s="13"/>
      <c r="E62" s="13"/>
      <c r="F62" s="14"/>
      <c r="G62" s="14"/>
      <c r="H62" s="15" t="str">
        <f aca="false">IF($A62="","",SUMIFS(Movimenti!$D$5:$D$2004,Movimenti!$B$5:$B$2004,$A62,Movimenti!$C$5:$C$2004,"Carico"))</f>
        <v/>
      </c>
      <c r="I62" s="15" t="str">
        <f aca="false">IF($A62="","",SUMIFS(Movimenti!$D$5:$D$2004,Movimenti!$B$5:$B$2004,$A62,Movimenti!$C$5:$C$2004,"Scarico"))</f>
        <v/>
      </c>
      <c r="J62" s="15" t="str">
        <f aca="false">IF($A62="","",H62-I62)</f>
        <v/>
      </c>
      <c r="K62" s="16" t="str">
        <f aca="false">IF($A62="","",IF(J62&lt;=0,"Finito",IF(J62&lt;=E62,"Da riordinare","OK")))</f>
        <v/>
      </c>
      <c r="L62" s="17" t="str">
        <f aca="false">IF($A62="","",J62*F62)</f>
        <v/>
      </c>
      <c r="M62" s="17" t="str">
        <f aca="false">IF($A62="","",J62*G62)</f>
        <v/>
      </c>
    </row>
    <row r="63" customFormat="false" ht="15" hidden="false" customHeight="false" outlineLevel="0" collapsed="false">
      <c r="A63" s="12"/>
      <c r="B63" s="12"/>
      <c r="C63" s="12"/>
      <c r="D63" s="13"/>
      <c r="E63" s="13"/>
      <c r="F63" s="14"/>
      <c r="G63" s="14"/>
      <c r="H63" s="15" t="str">
        <f aca="false">IF($A63="","",SUMIFS(Movimenti!$D$5:$D$2004,Movimenti!$B$5:$B$2004,$A63,Movimenti!$C$5:$C$2004,"Carico"))</f>
        <v/>
      </c>
      <c r="I63" s="15" t="str">
        <f aca="false">IF($A63="","",SUMIFS(Movimenti!$D$5:$D$2004,Movimenti!$B$5:$B$2004,$A63,Movimenti!$C$5:$C$2004,"Scarico"))</f>
        <v/>
      </c>
      <c r="J63" s="15" t="str">
        <f aca="false">IF($A63="","",H63-I63)</f>
        <v/>
      </c>
      <c r="K63" s="16" t="str">
        <f aca="false">IF($A63="","",IF(J63&lt;=0,"Finito",IF(J63&lt;=E63,"Da riordinare","OK")))</f>
        <v/>
      </c>
      <c r="L63" s="17" t="str">
        <f aca="false">IF($A63="","",J63*F63)</f>
        <v/>
      </c>
      <c r="M63" s="17" t="str">
        <f aca="false">IF($A63="","",J63*G63)</f>
        <v/>
      </c>
    </row>
    <row r="64" customFormat="false" ht="15" hidden="false" customHeight="false" outlineLevel="0" collapsed="false">
      <c r="A64" s="12"/>
      <c r="B64" s="12"/>
      <c r="C64" s="12"/>
      <c r="D64" s="13"/>
      <c r="E64" s="13"/>
      <c r="F64" s="14"/>
      <c r="G64" s="14"/>
      <c r="H64" s="15" t="str">
        <f aca="false">IF($A64="","",SUMIFS(Movimenti!$D$5:$D$2004,Movimenti!$B$5:$B$2004,$A64,Movimenti!$C$5:$C$2004,"Carico"))</f>
        <v/>
      </c>
      <c r="I64" s="15" t="str">
        <f aca="false">IF($A64="","",SUMIFS(Movimenti!$D$5:$D$2004,Movimenti!$B$5:$B$2004,$A64,Movimenti!$C$5:$C$2004,"Scarico"))</f>
        <v/>
      </c>
      <c r="J64" s="15" t="str">
        <f aca="false">IF($A64="","",H64-I64)</f>
        <v/>
      </c>
      <c r="K64" s="16" t="str">
        <f aca="false">IF($A64="","",IF(J64&lt;=0,"Finito",IF(J64&lt;=E64,"Da riordinare","OK")))</f>
        <v/>
      </c>
      <c r="L64" s="17" t="str">
        <f aca="false">IF($A64="","",J64*F64)</f>
        <v/>
      </c>
      <c r="M64" s="17" t="str">
        <f aca="false">IF($A64="","",J64*G64)</f>
        <v/>
      </c>
    </row>
    <row r="65" customFormat="false" ht="15" hidden="false" customHeight="false" outlineLevel="0" collapsed="false">
      <c r="A65" s="12"/>
      <c r="B65" s="12"/>
      <c r="C65" s="12"/>
      <c r="D65" s="13"/>
      <c r="E65" s="13"/>
      <c r="F65" s="14"/>
      <c r="G65" s="14"/>
      <c r="H65" s="15" t="str">
        <f aca="false">IF($A65="","",SUMIFS(Movimenti!$D$5:$D$2004,Movimenti!$B$5:$B$2004,$A65,Movimenti!$C$5:$C$2004,"Carico"))</f>
        <v/>
      </c>
      <c r="I65" s="15" t="str">
        <f aca="false">IF($A65="","",SUMIFS(Movimenti!$D$5:$D$2004,Movimenti!$B$5:$B$2004,$A65,Movimenti!$C$5:$C$2004,"Scarico"))</f>
        <v/>
      </c>
      <c r="J65" s="15" t="str">
        <f aca="false">IF($A65="","",H65-I65)</f>
        <v/>
      </c>
      <c r="K65" s="16" t="str">
        <f aca="false">IF($A65="","",IF(J65&lt;=0,"Finito",IF(J65&lt;=E65,"Da riordinare","OK")))</f>
        <v/>
      </c>
      <c r="L65" s="17" t="str">
        <f aca="false">IF($A65="","",J65*F65)</f>
        <v/>
      </c>
      <c r="M65" s="17" t="str">
        <f aca="false">IF($A65="","",J65*G65)</f>
        <v/>
      </c>
    </row>
    <row r="66" customFormat="false" ht="15" hidden="false" customHeight="false" outlineLevel="0" collapsed="false">
      <c r="A66" s="12"/>
      <c r="B66" s="12"/>
      <c r="C66" s="12"/>
      <c r="D66" s="13"/>
      <c r="E66" s="13"/>
      <c r="F66" s="14"/>
      <c r="G66" s="14"/>
      <c r="H66" s="15" t="str">
        <f aca="false">IF($A66="","",SUMIFS(Movimenti!$D$5:$D$2004,Movimenti!$B$5:$B$2004,$A66,Movimenti!$C$5:$C$2004,"Carico"))</f>
        <v/>
      </c>
      <c r="I66" s="15" t="str">
        <f aca="false">IF($A66="","",SUMIFS(Movimenti!$D$5:$D$2004,Movimenti!$B$5:$B$2004,$A66,Movimenti!$C$5:$C$2004,"Scarico"))</f>
        <v/>
      </c>
      <c r="J66" s="15" t="str">
        <f aca="false">IF($A66="","",H66-I66)</f>
        <v/>
      </c>
      <c r="K66" s="16" t="str">
        <f aca="false">IF($A66="","",IF(J66&lt;=0,"Finito",IF(J66&lt;=E66,"Da riordinare","OK")))</f>
        <v/>
      </c>
      <c r="L66" s="17" t="str">
        <f aca="false">IF($A66="","",J66*F66)</f>
        <v/>
      </c>
      <c r="M66" s="17" t="str">
        <f aca="false">IF($A66="","",J66*G66)</f>
        <v/>
      </c>
    </row>
    <row r="67" customFormat="false" ht="15" hidden="false" customHeight="false" outlineLevel="0" collapsed="false">
      <c r="A67" s="12"/>
      <c r="B67" s="12"/>
      <c r="C67" s="12"/>
      <c r="D67" s="13"/>
      <c r="E67" s="13"/>
      <c r="F67" s="14"/>
      <c r="G67" s="14"/>
      <c r="H67" s="15" t="str">
        <f aca="false">IF($A67="","",SUMIFS(Movimenti!$D$5:$D$2004,Movimenti!$B$5:$B$2004,$A67,Movimenti!$C$5:$C$2004,"Carico"))</f>
        <v/>
      </c>
      <c r="I67" s="15" t="str">
        <f aca="false">IF($A67="","",SUMIFS(Movimenti!$D$5:$D$2004,Movimenti!$B$5:$B$2004,$A67,Movimenti!$C$5:$C$2004,"Scarico"))</f>
        <v/>
      </c>
      <c r="J67" s="15" t="str">
        <f aca="false">IF($A67="","",H67-I67)</f>
        <v/>
      </c>
      <c r="K67" s="16" t="str">
        <f aca="false">IF($A67="","",IF(J67&lt;=0,"Finito",IF(J67&lt;=E67,"Da riordinare","OK")))</f>
        <v/>
      </c>
      <c r="L67" s="17" t="str">
        <f aca="false">IF($A67="","",J67*F67)</f>
        <v/>
      </c>
      <c r="M67" s="17" t="str">
        <f aca="false">IF($A67="","",J67*G67)</f>
        <v/>
      </c>
    </row>
    <row r="68" customFormat="false" ht="15" hidden="false" customHeight="false" outlineLevel="0" collapsed="false">
      <c r="A68" s="12"/>
      <c r="B68" s="12"/>
      <c r="C68" s="12"/>
      <c r="D68" s="13"/>
      <c r="E68" s="13"/>
      <c r="F68" s="14"/>
      <c r="G68" s="14"/>
      <c r="H68" s="15" t="str">
        <f aca="false">IF($A68="","",SUMIFS(Movimenti!$D$5:$D$2004,Movimenti!$B$5:$B$2004,$A68,Movimenti!$C$5:$C$2004,"Carico"))</f>
        <v/>
      </c>
      <c r="I68" s="15" t="str">
        <f aca="false">IF($A68="","",SUMIFS(Movimenti!$D$5:$D$2004,Movimenti!$B$5:$B$2004,$A68,Movimenti!$C$5:$C$2004,"Scarico"))</f>
        <v/>
      </c>
      <c r="J68" s="15" t="str">
        <f aca="false">IF($A68="","",H68-I68)</f>
        <v/>
      </c>
      <c r="K68" s="16" t="str">
        <f aca="false">IF($A68="","",IF(J68&lt;=0,"Finito",IF(J68&lt;=E68,"Da riordinare","OK")))</f>
        <v/>
      </c>
      <c r="L68" s="17" t="str">
        <f aca="false">IF($A68="","",J68*F68)</f>
        <v/>
      </c>
      <c r="M68" s="17" t="str">
        <f aca="false">IF($A68="","",J68*G68)</f>
        <v/>
      </c>
    </row>
    <row r="69" customFormat="false" ht="15" hidden="false" customHeight="false" outlineLevel="0" collapsed="false">
      <c r="A69" s="12"/>
      <c r="B69" s="12"/>
      <c r="C69" s="12"/>
      <c r="D69" s="13"/>
      <c r="E69" s="13"/>
      <c r="F69" s="14"/>
      <c r="G69" s="14"/>
      <c r="H69" s="15" t="str">
        <f aca="false">IF($A69="","",SUMIFS(Movimenti!$D$5:$D$2004,Movimenti!$B$5:$B$2004,$A69,Movimenti!$C$5:$C$2004,"Carico"))</f>
        <v/>
      </c>
      <c r="I69" s="15" t="str">
        <f aca="false">IF($A69="","",SUMIFS(Movimenti!$D$5:$D$2004,Movimenti!$B$5:$B$2004,$A69,Movimenti!$C$5:$C$2004,"Scarico"))</f>
        <v/>
      </c>
      <c r="J69" s="15" t="str">
        <f aca="false">IF($A69="","",H69-I69)</f>
        <v/>
      </c>
      <c r="K69" s="16" t="str">
        <f aca="false">IF($A69="","",IF(J69&lt;=0,"Finito",IF(J69&lt;=E69,"Da riordinare","OK")))</f>
        <v/>
      </c>
      <c r="L69" s="17" t="str">
        <f aca="false">IF($A69="","",J69*F69)</f>
        <v/>
      </c>
      <c r="M69" s="17" t="str">
        <f aca="false">IF($A69="","",J69*G69)</f>
        <v/>
      </c>
    </row>
    <row r="70" customFormat="false" ht="15" hidden="false" customHeight="false" outlineLevel="0" collapsed="false">
      <c r="A70" s="12"/>
      <c r="B70" s="12"/>
      <c r="C70" s="12"/>
      <c r="D70" s="13"/>
      <c r="E70" s="13"/>
      <c r="F70" s="14"/>
      <c r="G70" s="14"/>
      <c r="H70" s="15" t="str">
        <f aca="false">IF($A70="","",SUMIFS(Movimenti!$D$5:$D$2004,Movimenti!$B$5:$B$2004,$A70,Movimenti!$C$5:$C$2004,"Carico"))</f>
        <v/>
      </c>
      <c r="I70" s="15" t="str">
        <f aca="false">IF($A70="","",SUMIFS(Movimenti!$D$5:$D$2004,Movimenti!$B$5:$B$2004,$A70,Movimenti!$C$5:$C$2004,"Scarico"))</f>
        <v/>
      </c>
      <c r="J70" s="15" t="str">
        <f aca="false">IF($A70="","",H70-I70)</f>
        <v/>
      </c>
      <c r="K70" s="16" t="str">
        <f aca="false">IF($A70="","",IF(J70&lt;=0,"Finito",IF(J70&lt;=E70,"Da riordinare","OK")))</f>
        <v/>
      </c>
      <c r="L70" s="17" t="str">
        <f aca="false">IF($A70="","",J70*F70)</f>
        <v/>
      </c>
      <c r="M70" s="17" t="str">
        <f aca="false">IF($A70="","",J70*G70)</f>
        <v/>
      </c>
    </row>
    <row r="71" customFormat="false" ht="15" hidden="false" customHeight="false" outlineLevel="0" collapsed="false">
      <c r="A71" s="12"/>
      <c r="B71" s="12"/>
      <c r="C71" s="12"/>
      <c r="D71" s="13"/>
      <c r="E71" s="13"/>
      <c r="F71" s="14"/>
      <c r="G71" s="14"/>
      <c r="H71" s="15" t="str">
        <f aca="false">IF($A71="","",SUMIFS(Movimenti!$D$5:$D$2004,Movimenti!$B$5:$B$2004,$A71,Movimenti!$C$5:$C$2004,"Carico"))</f>
        <v/>
      </c>
      <c r="I71" s="15" t="str">
        <f aca="false">IF($A71="","",SUMIFS(Movimenti!$D$5:$D$2004,Movimenti!$B$5:$B$2004,$A71,Movimenti!$C$5:$C$2004,"Scarico"))</f>
        <v/>
      </c>
      <c r="J71" s="15" t="str">
        <f aca="false">IF($A71="","",H71-I71)</f>
        <v/>
      </c>
      <c r="K71" s="16" t="str">
        <f aca="false">IF($A71="","",IF(J71&lt;=0,"Finito",IF(J71&lt;=E71,"Da riordinare","OK")))</f>
        <v/>
      </c>
      <c r="L71" s="17" t="str">
        <f aca="false">IF($A71="","",J71*F71)</f>
        <v/>
      </c>
      <c r="M71" s="17" t="str">
        <f aca="false">IF($A71="","",J71*G71)</f>
        <v/>
      </c>
    </row>
    <row r="72" customFormat="false" ht="15" hidden="false" customHeight="false" outlineLevel="0" collapsed="false">
      <c r="A72" s="12"/>
      <c r="B72" s="12"/>
      <c r="C72" s="12"/>
      <c r="D72" s="13"/>
      <c r="E72" s="13"/>
      <c r="F72" s="14"/>
      <c r="G72" s="14"/>
      <c r="H72" s="15" t="str">
        <f aca="false">IF($A72="","",SUMIFS(Movimenti!$D$5:$D$2004,Movimenti!$B$5:$B$2004,$A72,Movimenti!$C$5:$C$2004,"Carico"))</f>
        <v/>
      </c>
      <c r="I72" s="15" t="str">
        <f aca="false">IF($A72="","",SUMIFS(Movimenti!$D$5:$D$2004,Movimenti!$B$5:$B$2004,$A72,Movimenti!$C$5:$C$2004,"Scarico"))</f>
        <v/>
      </c>
      <c r="J72" s="15" t="str">
        <f aca="false">IF($A72="","",H72-I72)</f>
        <v/>
      </c>
      <c r="K72" s="16" t="str">
        <f aca="false">IF($A72="","",IF(J72&lt;=0,"Finito",IF(J72&lt;=E72,"Da riordinare","OK")))</f>
        <v/>
      </c>
      <c r="L72" s="17" t="str">
        <f aca="false">IF($A72="","",J72*F72)</f>
        <v/>
      </c>
      <c r="M72" s="17" t="str">
        <f aca="false">IF($A72="","",J72*G72)</f>
        <v/>
      </c>
    </row>
    <row r="73" customFormat="false" ht="15" hidden="false" customHeight="false" outlineLevel="0" collapsed="false">
      <c r="A73" s="12"/>
      <c r="B73" s="12"/>
      <c r="C73" s="12"/>
      <c r="D73" s="13"/>
      <c r="E73" s="13"/>
      <c r="F73" s="14"/>
      <c r="G73" s="14"/>
      <c r="H73" s="15" t="str">
        <f aca="false">IF($A73="","",SUMIFS(Movimenti!$D$5:$D$2004,Movimenti!$B$5:$B$2004,$A73,Movimenti!$C$5:$C$2004,"Carico"))</f>
        <v/>
      </c>
      <c r="I73" s="15" t="str">
        <f aca="false">IF($A73="","",SUMIFS(Movimenti!$D$5:$D$2004,Movimenti!$B$5:$B$2004,$A73,Movimenti!$C$5:$C$2004,"Scarico"))</f>
        <v/>
      </c>
      <c r="J73" s="15" t="str">
        <f aca="false">IF($A73="","",H73-I73)</f>
        <v/>
      </c>
      <c r="K73" s="16" t="str">
        <f aca="false">IF($A73="","",IF(J73&lt;=0,"Finito",IF(J73&lt;=E73,"Da riordinare","OK")))</f>
        <v/>
      </c>
      <c r="L73" s="17" t="str">
        <f aca="false">IF($A73="","",J73*F73)</f>
        <v/>
      </c>
      <c r="M73" s="17" t="str">
        <f aca="false">IF($A73="","",J73*G73)</f>
        <v/>
      </c>
    </row>
    <row r="74" customFormat="false" ht="15" hidden="false" customHeight="false" outlineLevel="0" collapsed="false">
      <c r="A74" s="12"/>
      <c r="B74" s="12"/>
      <c r="C74" s="12"/>
      <c r="D74" s="13"/>
      <c r="E74" s="13"/>
      <c r="F74" s="14"/>
      <c r="G74" s="14"/>
      <c r="H74" s="15" t="str">
        <f aca="false">IF($A74="","",SUMIFS(Movimenti!$D$5:$D$2004,Movimenti!$B$5:$B$2004,$A74,Movimenti!$C$5:$C$2004,"Carico"))</f>
        <v/>
      </c>
      <c r="I74" s="15" t="str">
        <f aca="false">IF($A74="","",SUMIFS(Movimenti!$D$5:$D$2004,Movimenti!$B$5:$B$2004,$A74,Movimenti!$C$5:$C$2004,"Scarico"))</f>
        <v/>
      </c>
      <c r="J74" s="15" t="str">
        <f aca="false">IF($A74="","",H74-I74)</f>
        <v/>
      </c>
      <c r="K74" s="16" t="str">
        <f aca="false">IF($A74="","",IF(J74&lt;=0,"Finito",IF(J74&lt;=E74,"Da riordinare","OK")))</f>
        <v/>
      </c>
      <c r="L74" s="17" t="str">
        <f aca="false">IF($A74="","",J74*F74)</f>
        <v/>
      </c>
      <c r="M74" s="17" t="str">
        <f aca="false">IF($A74="","",J74*G74)</f>
        <v/>
      </c>
    </row>
    <row r="75" customFormat="false" ht="15" hidden="false" customHeight="false" outlineLevel="0" collapsed="false">
      <c r="A75" s="12"/>
      <c r="B75" s="12"/>
      <c r="C75" s="12"/>
      <c r="D75" s="13"/>
      <c r="E75" s="13"/>
      <c r="F75" s="14"/>
      <c r="G75" s="14"/>
      <c r="H75" s="15" t="str">
        <f aca="false">IF($A75="","",SUMIFS(Movimenti!$D$5:$D$2004,Movimenti!$B$5:$B$2004,$A75,Movimenti!$C$5:$C$2004,"Carico"))</f>
        <v/>
      </c>
      <c r="I75" s="15" t="str">
        <f aca="false">IF($A75="","",SUMIFS(Movimenti!$D$5:$D$2004,Movimenti!$B$5:$B$2004,$A75,Movimenti!$C$5:$C$2004,"Scarico"))</f>
        <v/>
      </c>
      <c r="J75" s="15" t="str">
        <f aca="false">IF($A75="","",H75-I75)</f>
        <v/>
      </c>
      <c r="K75" s="16" t="str">
        <f aca="false">IF($A75="","",IF(J75&lt;=0,"Finito",IF(J75&lt;=E75,"Da riordinare","OK")))</f>
        <v/>
      </c>
      <c r="L75" s="17" t="str">
        <f aca="false">IF($A75="","",J75*F75)</f>
        <v/>
      </c>
      <c r="M75" s="17" t="str">
        <f aca="false">IF($A75="","",J75*G75)</f>
        <v/>
      </c>
    </row>
    <row r="76" customFormat="false" ht="15" hidden="false" customHeight="false" outlineLevel="0" collapsed="false">
      <c r="A76" s="12"/>
      <c r="B76" s="12"/>
      <c r="C76" s="12"/>
      <c r="D76" s="13"/>
      <c r="E76" s="13"/>
      <c r="F76" s="14"/>
      <c r="G76" s="14"/>
      <c r="H76" s="15" t="str">
        <f aca="false">IF($A76="","",SUMIFS(Movimenti!$D$5:$D$2004,Movimenti!$B$5:$B$2004,$A76,Movimenti!$C$5:$C$2004,"Carico"))</f>
        <v/>
      </c>
      <c r="I76" s="15" t="str">
        <f aca="false">IF($A76="","",SUMIFS(Movimenti!$D$5:$D$2004,Movimenti!$B$5:$B$2004,$A76,Movimenti!$C$5:$C$2004,"Scarico"))</f>
        <v/>
      </c>
      <c r="J76" s="15" t="str">
        <f aca="false">IF($A76="","",H76-I76)</f>
        <v/>
      </c>
      <c r="K76" s="16" t="str">
        <f aca="false">IF($A76="","",IF(J76&lt;=0,"Finito",IF(J76&lt;=E76,"Da riordinare","OK")))</f>
        <v/>
      </c>
      <c r="L76" s="17" t="str">
        <f aca="false">IF($A76="","",J76*F76)</f>
        <v/>
      </c>
      <c r="M76" s="17" t="str">
        <f aca="false">IF($A76="","",J76*G76)</f>
        <v/>
      </c>
    </row>
    <row r="77" customFormat="false" ht="15" hidden="false" customHeight="false" outlineLevel="0" collapsed="false">
      <c r="A77" s="12"/>
      <c r="B77" s="12"/>
      <c r="C77" s="12"/>
      <c r="D77" s="13"/>
      <c r="E77" s="13"/>
      <c r="F77" s="14"/>
      <c r="G77" s="14"/>
      <c r="H77" s="15" t="str">
        <f aca="false">IF($A77="","",SUMIFS(Movimenti!$D$5:$D$2004,Movimenti!$B$5:$B$2004,$A77,Movimenti!$C$5:$C$2004,"Carico"))</f>
        <v/>
      </c>
      <c r="I77" s="15" t="str">
        <f aca="false">IF($A77="","",SUMIFS(Movimenti!$D$5:$D$2004,Movimenti!$B$5:$B$2004,$A77,Movimenti!$C$5:$C$2004,"Scarico"))</f>
        <v/>
      </c>
      <c r="J77" s="15" t="str">
        <f aca="false">IF($A77="","",H77-I77)</f>
        <v/>
      </c>
      <c r="K77" s="16" t="str">
        <f aca="false">IF($A77="","",IF(J77&lt;=0,"Finito",IF(J77&lt;=E77,"Da riordinare","OK")))</f>
        <v/>
      </c>
      <c r="L77" s="17" t="str">
        <f aca="false">IF($A77="","",J77*F77)</f>
        <v/>
      </c>
      <c r="M77" s="17" t="str">
        <f aca="false">IF($A77="","",J77*G77)</f>
        <v/>
      </c>
    </row>
    <row r="78" customFormat="false" ht="15" hidden="false" customHeight="false" outlineLevel="0" collapsed="false">
      <c r="A78" s="12"/>
      <c r="B78" s="12"/>
      <c r="C78" s="12"/>
      <c r="D78" s="13"/>
      <c r="E78" s="13"/>
      <c r="F78" s="14"/>
      <c r="G78" s="14"/>
      <c r="H78" s="15" t="str">
        <f aca="false">IF($A78="","",SUMIFS(Movimenti!$D$5:$D$2004,Movimenti!$B$5:$B$2004,$A78,Movimenti!$C$5:$C$2004,"Carico"))</f>
        <v/>
      </c>
      <c r="I78" s="15" t="str">
        <f aca="false">IF($A78="","",SUMIFS(Movimenti!$D$5:$D$2004,Movimenti!$B$5:$B$2004,$A78,Movimenti!$C$5:$C$2004,"Scarico"))</f>
        <v/>
      </c>
      <c r="J78" s="15" t="str">
        <f aca="false">IF($A78="","",H78-I78)</f>
        <v/>
      </c>
      <c r="K78" s="16" t="str">
        <f aca="false">IF($A78="","",IF(J78&lt;=0,"Finito",IF(J78&lt;=E78,"Da riordinare","OK")))</f>
        <v/>
      </c>
      <c r="L78" s="17" t="str">
        <f aca="false">IF($A78="","",J78*F78)</f>
        <v/>
      </c>
      <c r="M78" s="17" t="str">
        <f aca="false">IF($A78="","",J78*G78)</f>
        <v/>
      </c>
    </row>
    <row r="79" customFormat="false" ht="15" hidden="false" customHeight="false" outlineLevel="0" collapsed="false">
      <c r="A79" s="12"/>
      <c r="B79" s="12"/>
      <c r="C79" s="12"/>
      <c r="D79" s="13"/>
      <c r="E79" s="13"/>
      <c r="F79" s="14"/>
      <c r="G79" s="14"/>
      <c r="H79" s="15" t="str">
        <f aca="false">IF($A79="","",SUMIFS(Movimenti!$D$5:$D$2004,Movimenti!$B$5:$B$2004,$A79,Movimenti!$C$5:$C$2004,"Carico"))</f>
        <v/>
      </c>
      <c r="I79" s="15" t="str">
        <f aca="false">IF($A79="","",SUMIFS(Movimenti!$D$5:$D$2004,Movimenti!$B$5:$B$2004,$A79,Movimenti!$C$5:$C$2004,"Scarico"))</f>
        <v/>
      </c>
      <c r="J79" s="15" t="str">
        <f aca="false">IF($A79="","",H79-I79)</f>
        <v/>
      </c>
      <c r="K79" s="16" t="str">
        <f aca="false">IF($A79="","",IF(J79&lt;=0,"Finito",IF(J79&lt;=E79,"Da riordinare","OK")))</f>
        <v/>
      </c>
      <c r="L79" s="17" t="str">
        <f aca="false">IF($A79="","",J79*F79)</f>
        <v/>
      </c>
      <c r="M79" s="17" t="str">
        <f aca="false">IF($A79="","",J79*G79)</f>
        <v/>
      </c>
    </row>
    <row r="80" customFormat="false" ht="15" hidden="false" customHeight="false" outlineLevel="0" collapsed="false">
      <c r="A80" s="12"/>
      <c r="B80" s="12"/>
      <c r="C80" s="12"/>
      <c r="D80" s="13"/>
      <c r="E80" s="13"/>
      <c r="F80" s="14"/>
      <c r="G80" s="14"/>
      <c r="H80" s="15" t="str">
        <f aca="false">IF($A80="","",SUMIFS(Movimenti!$D$5:$D$2004,Movimenti!$B$5:$B$2004,$A80,Movimenti!$C$5:$C$2004,"Carico"))</f>
        <v/>
      </c>
      <c r="I80" s="15" t="str">
        <f aca="false">IF($A80="","",SUMIFS(Movimenti!$D$5:$D$2004,Movimenti!$B$5:$B$2004,$A80,Movimenti!$C$5:$C$2004,"Scarico"))</f>
        <v/>
      </c>
      <c r="J80" s="15" t="str">
        <f aca="false">IF($A80="","",H80-I80)</f>
        <v/>
      </c>
      <c r="K80" s="16" t="str">
        <f aca="false">IF($A80="","",IF(J80&lt;=0,"Finito",IF(J80&lt;=E80,"Da riordinare","OK")))</f>
        <v/>
      </c>
      <c r="L80" s="17" t="str">
        <f aca="false">IF($A80="","",J80*F80)</f>
        <v/>
      </c>
      <c r="M80" s="17" t="str">
        <f aca="false">IF($A80="","",J80*G80)</f>
        <v/>
      </c>
    </row>
    <row r="81" customFormat="false" ht="15" hidden="false" customHeight="false" outlineLevel="0" collapsed="false">
      <c r="A81" s="12"/>
      <c r="B81" s="12"/>
      <c r="C81" s="12"/>
      <c r="D81" s="13"/>
      <c r="E81" s="13"/>
      <c r="F81" s="14"/>
      <c r="G81" s="14"/>
      <c r="H81" s="15" t="str">
        <f aca="false">IF($A81="","",SUMIFS(Movimenti!$D$5:$D$2004,Movimenti!$B$5:$B$2004,$A81,Movimenti!$C$5:$C$2004,"Carico"))</f>
        <v/>
      </c>
      <c r="I81" s="15" t="str">
        <f aca="false">IF($A81="","",SUMIFS(Movimenti!$D$5:$D$2004,Movimenti!$B$5:$B$2004,$A81,Movimenti!$C$5:$C$2004,"Scarico"))</f>
        <v/>
      </c>
      <c r="J81" s="15" t="str">
        <f aca="false">IF($A81="","",H81-I81)</f>
        <v/>
      </c>
      <c r="K81" s="16" t="str">
        <f aca="false">IF($A81="","",IF(J81&lt;=0,"Finito",IF(J81&lt;=E81,"Da riordinare","OK")))</f>
        <v/>
      </c>
      <c r="L81" s="17" t="str">
        <f aca="false">IF($A81="","",J81*F81)</f>
        <v/>
      </c>
      <c r="M81" s="17" t="str">
        <f aca="false">IF($A81="","",J81*G81)</f>
        <v/>
      </c>
    </row>
    <row r="82" customFormat="false" ht="15" hidden="false" customHeight="false" outlineLevel="0" collapsed="false">
      <c r="A82" s="12"/>
      <c r="B82" s="12"/>
      <c r="C82" s="12"/>
      <c r="D82" s="13"/>
      <c r="E82" s="13"/>
      <c r="F82" s="14"/>
      <c r="G82" s="14"/>
      <c r="H82" s="15" t="str">
        <f aca="false">IF($A82="","",SUMIFS(Movimenti!$D$5:$D$2004,Movimenti!$B$5:$B$2004,$A82,Movimenti!$C$5:$C$2004,"Carico"))</f>
        <v/>
      </c>
      <c r="I82" s="15" t="str">
        <f aca="false">IF($A82="","",SUMIFS(Movimenti!$D$5:$D$2004,Movimenti!$B$5:$B$2004,$A82,Movimenti!$C$5:$C$2004,"Scarico"))</f>
        <v/>
      </c>
      <c r="J82" s="15" t="str">
        <f aca="false">IF($A82="","",H82-I82)</f>
        <v/>
      </c>
      <c r="K82" s="16" t="str">
        <f aca="false">IF($A82="","",IF(J82&lt;=0,"Finito",IF(J82&lt;=E82,"Da riordinare","OK")))</f>
        <v/>
      </c>
      <c r="L82" s="17" t="str">
        <f aca="false">IF($A82="","",J82*F82)</f>
        <v/>
      </c>
      <c r="M82" s="17" t="str">
        <f aca="false">IF($A82="","",J82*G82)</f>
        <v/>
      </c>
    </row>
    <row r="83" customFormat="false" ht="15" hidden="false" customHeight="false" outlineLevel="0" collapsed="false">
      <c r="A83" s="12"/>
      <c r="B83" s="12"/>
      <c r="C83" s="12"/>
      <c r="D83" s="13"/>
      <c r="E83" s="13"/>
      <c r="F83" s="14"/>
      <c r="G83" s="14"/>
      <c r="H83" s="15" t="str">
        <f aca="false">IF($A83="","",SUMIFS(Movimenti!$D$5:$D$2004,Movimenti!$B$5:$B$2004,$A83,Movimenti!$C$5:$C$2004,"Carico"))</f>
        <v/>
      </c>
      <c r="I83" s="15" t="str">
        <f aca="false">IF($A83="","",SUMIFS(Movimenti!$D$5:$D$2004,Movimenti!$B$5:$B$2004,$A83,Movimenti!$C$5:$C$2004,"Scarico"))</f>
        <v/>
      </c>
      <c r="J83" s="15" t="str">
        <f aca="false">IF($A83="","",H83-I83)</f>
        <v/>
      </c>
      <c r="K83" s="16" t="str">
        <f aca="false">IF($A83="","",IF(J83&lt;=0,"Finito",IF(J83&lt;=E83,"Da riordinare","OK")))</f>
        <v/>
      </c>
      <c r="L83" s="17" t="str">
        <f aca="false">IF($A83="","",J83*F83)</f>
        <v/>
      </c>
      <c r="M83" s="17" t="str">
        <f aca="false">IF($A83="","",J83*G83)</f>
        <v/>
      </c>
    </row>
    <row r="84" customFormat="false" ht="15" hidden="false" customHeight="false" outlineLevel="0" collapsed="false">
      <c r="A84" s="12"/>
      <c r="B84" s="12"/>
      <c r="C84" s="12"/>
      <c r="D84" s="13"/>
      <c r="E84" s="13"/>
      <c r="F84" s="14"/>
      <c r="G84" s="14"/>
      <c r="H84" s="15" t="str">
        <f aca="false">IF($A84="","",SUMIFS(Movimenti!$D$5:$D$2004,Movimenti!$B$5:$B$2004,$A84,Movimenti!$C$5:$C$2004,"Carico"))</f>
        <v/>
      </c>
      <c r="I84" s="15" t="str">
        <f aca="false">IF($A84="","",SUMIFS(Movimenti!$D$5:$D$2004,Movimenti!$B$5:$B$2004,$A84,Movimenti!$C$5:$C$2004,"Scarico"))</f>
        <v/>
      </c>
      <c r="J84" s="15" t="str">
        <f aca="false">IF($A84="","",H84-I84)</f>
        <v/>
      </c>
      <c r="K84" s="16" t="str">
        <f aca="false">IF($A84="","",IF(J84&lt;=0,"Finito",IF(J84&lt;=E84,"Da riordinare","OK")))</f>
        <v/>
      </c>
      <c r="L84" s="17" t="str">
        <f aca="false">IF($A84="","",J84*F84)</f>
        <v/>
      </c>
      <c r="M84" s="17" t="str">
        <f aca="false">IF($A84="","",J84*G84)</f>
        <v/>
      </c>
    </row>
    <row r="85" customFormat="false" ht="15" hidden="false" customHeight="false" outlineLevel="0" collapsed="false">
      <c r="A85" s="12"/>
      <c r="B85" s="12"/>
      <c r="C85" s="12"/>
      <c r="D85" s="13"/>
      <c r="E85" s="13"/>
      <c r="F85" s="14"/>
      <c r="G85" s="14"/>
      <c r="H85" s="15" t="str">
        <f aca="false">IF($A85="","",SUMIFS(Movimenti!$D$5:$D$2004,Movimenti!$B$5:$B$2004,$A85,Movimenti!$C$5:$C$2004,"Carico"))</f>
        <v/>
      </c>
      <c r="I85" s="15" t="str">
        <f aca="false">IF($A85="","",SUMIFS(Movimenti!$D$5:$D$2004,Movimenti!$B$5:$B$2004,$A85,Movimenti!$C$5:$C$2004,"Scarico"))</f>
        <v/>
      </c>
      <c r="J85" s="15" t="str">
        <f aca="false">IF($A85="","",H85-I85)</f>
        <v/>
      </c>
      <c r="K85" s="16" t="str">
        <f aca="false">IF($A85="","",IF(J85&lt;=0,"Finito",IF(J85&lt;=E85,"Da riordinare","OK")))</f>
        <v/>
      </c>
      <c r="L85" s="17" t="str">
        <f aca="false">IF($A85="","",J85*F85)</f>
        <v/>
      </c>
      <c r="M85" s="17" t="str">
        <f aca="false">IF($A85="","",J85*G85)</f>
        <v/>
      </c>
    </row>
    <row r="86" customFormat="false" ht="15" hidden="false" customHeight="false" outlineLevel="0" collapsed="false">
      <c r="A86" s="12"/>
      <c r="B86" s="12"/>
      <c r="C86" s="12"/>
      <c r="D86" s="13"/>
      <c r="E86" s="13"/>
      <c r="F86" s="14"/>
      <c r="G86" s="14"/>
      <c r="H86" s="15" t="str">
        <f aca="false">IF($A86="","",SUMIFS(Movimenti!$D$5:$D$2004,Movimenti!$B$5:$B$2004,$A86,Movimenti!$C$5:$C$2004,"Carico"))</f>
        <v/>
      </c>
      <c r="I86" s="15" t="str">
        <f aca="false">IF($A86="","",SUMIFS(Movimenti!$D$5:$D$2004,Movimenti!$B$5:$B$2004,$A86,Movimenti!$C$5:$C$2004,"Scarico"))</f>
        <v/>
      </c>
      <c r="J86" s="15" t="str">
        <f aca="false">IF($A86="","",H86-I86)</f>
        <v/>
      </c>
      <c r="K86" s="16" t="str">
        <f aca="false">IF($A86="","",IF(J86&lt;=0,"Finito",IF(J86&lt;=E86,"Da riordinare","OK")))</f>
        <v/>
      </c>
      <c r="L86" s="17" t="str">
        <f aca="false">IF($A86="","",J86*F86)</f>
        <v/>
      </c>
      <c r="M86" s="17" t="str">
        <f aca="false">IF($A86="","",J86*G86)</f>
        <v/>
      </c>
    </row>
    <row r="87" customFormat="false" ht="15" hidden="false" customHeight="false" outlineLevel="0" collapsed="false">
      <c r="A87" s="12"/>
      <c r="B87" s="12"/>
      <c r="C87" s="12"/>
      <c r="D87" s="13"/>
      <c r="E87" s="13"/>
      <c r="F87" s="14"/>
      <c r="G87" s="14"/>
      <c r="H87" s="15" t="str">
        <f aca="false">IF($A87="","",SUMIFS(Movimenti!$D$5:$D$2004,Movimenti!$B$5:$B$2004,$A87,Movimenti!$C$5:$C$2004,"Carico"))</f>
        <v/>
      </c>
      <c r="I87" s="15" t="str">
        <f aca="false">IF($A87="","",SUMIFS(Movimenti!$D$5:$D$2004,Movimenti!$B$5:$B$2004,$A87,Movimenti!$C$5:$C$2004,"Scarico"))</f>
        <v/>
      </c>
      <c r="J87" s="15" t="str">
        <f aca="false">IF($A87="","",H87-I87)</f>
        <v/>
      </c>
      <c r="K87" s="16" t="str">
        <f aca="false">IF($A87="","",IF(J87&lt;=0,"Finito",IF(J87&lt;=E87,"Da riordinare","OK")))</f>
        <v/>
      </c>
      <c r="L87" s="17" t="str">
        <f aca="false">IF($A87="","",J87*F87)</f>
        <v/>
      </c>
      <c r="M87" s="17" t="str">
        <f aca="false">IF($A87="","",J87*G87)</f>
        <v/>
      </c>
    </row>
    <row r="88" customFormat="false" ht="15" hidden="false" customHeight="false" outlineLevel="0" collapsed="false">
      <c r="A88" s="12"/>
      <c r="B88" s="12"/>
      <c r="C88" s="12"/>
      <c r="D88" s="13"/>
      <c r="E88" s="13"/>
      <c r="F88" s="14"/>
      <c r="G88" s="14"/>
      <c r="H88" s="15" t="str">
        <f aca="false">IF($A88="","",SUMIFS(Movimenti!$D$5:$D$2004,Movimenti!$B$5:$B$2004,$A88,Movimenti!$C$5:$C$2004,"Carico"))</f>
        <v/>
      </c>
      <c r="I88" s="15" t="str">
        <f aca="false">IF($A88="","",SUMIFS(Movimenti!$D$5:$D$2004,Movimenti!$B$5:$B$2004,$A88,Movimenti!$C$5:$C$2004,"Scarico"))</f>
        <v/>
      </c>
      <c r="J88" s="15" t="str">
        <f aca="false">IF($A88="","",H88-I88)</f>
        <v/>
      </c>
      <c r="K88" s="16" t="str">
        <f aca="false">IF($A88="","",IF(J88&lt;=0,"Finito",IF(J88&lt;=E88,"Da riordinare","OK")))</f>
        <v/>
      </c>
      <c r="L88" s="17" t="str">
        <f aca="false">IF($A88="","",J88*F88)</f>
        <v/>
      </c>
      <c r="M88" s="17" t="str">
        <f aca="false">IF($A88="","",J88*G88)</f>
        <v/>
      </c>
    </row>
    <row r="89" customFormat="false" ht="15" hidden="false" customHeight="false" outlineLevel="0" collapsed="false">
      <c r="A89" s="12"/>
      <c r="B89" s="12"/>
      <c r="C89" s="12"/>
      <c r="D89" s="13"/>
      <c r="E89" s="13"/>
      <c r="F89" s="14"/>
      <c r="G89" s="14"/>
      <c r="H89" s="15" t="str">
        <f aca="false">IF($A89="","",SUMIFS(Movimenti!$D$5:$D$2004,Movimenti!$B$5:$B$2004,$A89,Movimenti!$C$5:$C$2004,"Carico"))</f>
        <v/>
      </c>
      <c r="I89" s="15" t="str">
        <f aca="false">IF($A89="","",SUMIFS(Movimenti!$D$5:$D$2004,Movimenti!$B$5:$B$2004,$A89,Movimenti!$C$5:$C$2004,"Scarico"))</f>
        <v/>
      </c>
      <c r="J89" s="15" t="str">
        <f aca="false">IF($A89="","",H89-I89)</f>
        <v/>
      </c>
      <c r="K89" s="16" t="str">
        <f aca="false">IF($A89="","",IF(J89&lt;=0,"Finito",IF(J89&lt;=E89,"Da riordinare","OK")))</f>
        <v/>
      </c>
      <c r="L89" s="17" t="str">
        <f aca="false">IF($A89="","",J89*F89)</f>
        <v/>
      </c>
      <c r="M89" s="17" t="str">
        <f aca="false">IF($A89="","",J89*G89)</f>
        <v/>
      </c>
    </row>
    <row r="90" customFormat="false" ht="15" hidden="false" customHeight="false" outlineLevel="0" collapsed="false">
      <c r="A90" s="12"/>
      <c r="B90" s="12"/>
      <c r="C90" s="12"/>
      <c r="D90" s="13"/>
      <c r="E90" s="13"/>
      <c r="F90" s="14"/>
      <c r="G90" s="14"/>
      <c r="H90" s="15" t="str">
        <f aca="false">IF($A90="","",SUMIFS(Movimenti!$D$5:$D$2004,Movimenti!$B$5:$B$2004,$A90,Movimenti!$C$5:$C$2004,"Carico"))</f>
        <v/>
      </c>
      <c r="I90" s="15" t="str">
        <f aca="false">IF($A90="","",SUMIFS(Movimenti!$D$5:$D$2004,Movimenti!$B$5:$B$2004,$A90,Movimenti!$C$5:$C$2004,"Scarico"))</f>
        <v/>
      </c>
      <c r="J90" s="15" t="str">
        <f aca="false">IF($A90="","",H90-I90)</f>
        <v/>
      </c>
      <c r="K90" s="16" t="str">
        <f aca="false">IF($A90="","",IF(J90&lt;=0,"Finito",IF(J90&lt;=E90,"Da riordinare","OK")))</f>
        <v/>
      </c>
      <c r="L90" s="17" t="str">
        <f aca="false">IF($A90="","",J90*F90)</f>
        <v/>
      </c>
      <c r="M90" s="17" t="str">
        <f aca="false">IF($A90="","",J90*G90)</f>
        <v/>
      </c>
    </row>
    <row r="91" customFormat="false" ht="15" hidden="false" customHeight="false" outlineLevel="0" collapsed="false">
      <c r="A91" s="12"/>
      <c r="B91" s="12"/>
      <c r="C91" s="12"/>
      <c r="D91" s="13"/>
      <c r="E91" s="13"/>
      <c r="F91" s="14"/>
      <c r="G91" s="14"/>
      <c r="H91" s="15" t="str">
        <f aca="false">IF($A91="","",SUMIFS(Movimenti!$D$5:$D$2004,Movimenti!$B$5:$B$2004,$A91,Movimenti!$C$5:$C$2004,"Carico"))</f>
        <v/>
      </c>
      <c r="I91" s="15" t="str">
        <f aca="false">IF($A91="","",SUMIFS(Movimenti!$D$5:$D$2004,Movimenti!$B$5:$B$2004,$A91,Movimenti!$C$5:$C$2004,"Scarico"))</f>
        <v/>
      </c>
      <c r="J91" s="15" t="str">
        <f aca="false">IF($A91="","",H91-I91)</f>
        <v/>
      </c>
      <c r="K91" s="16" t="str">
        <f aca="false">IF($A91="","",IF(J91&lt;=0,"Finito",IF(J91&lt;=E91,"Da riordinare","OK")))</f>
        <v/>
      </c>
      <c r="L91" s="17" t="str">
        <f aca="false">IF($A91="","",J91*F91)</f>
        <v/>
      </c>
      <c r="M91" s="17" t="str">
        <f aca="false">IF($A91="","",J91*G91)</f>
        <v/>
      </c>
    </row>
    <row r="92" customFormat="false" ht="15" hidden="false" customHeight="false" outlineLevel="0" collapsed="false">
      <c r="A92" s="12"/>
      <c r="B92" s="12"/>
      <c r="C92" s="12"/>
      <c r="D92" s="13"/>
      <c r="E92" s="13"/>
      <c r="F92" s="14"/>
      <c r="G92" s="14"/>
      <c r="H92" s="15" t="str">
        <f aca="false">IF($A92="","",SUMIFS(Movimenti!$D$5:$D$2004,Movimenti!$B$5:$B$2004,$A92,Movimenti!$C$5:$C$2004,"Carico"))</f>
        <v/>
      </c>
      <c r="I92" s="15" t="str">
        <f aca="false">IF($A92="","",SUMIFS(Movimenti!$D$5:$D$2004,Movimenti!$B$5:$B$2004,$A92,Movimenti!$C$5:$C$2004,"Scarico"))</f>
        <v/>
      </c>
      <c r="J92" s="15" t="str">
        <f aca="false">IF($A92="","",H92-I92)</f>
        <v/>
      </c>
      <c r="K92" s="16" t="str">
        <f aca="false">IF($A92="","",IF(J92&lt;=0,"Finito",IF(J92&lt;=E92,"Da riordinare","OK")))</f>
        <v/>
      </c>
      <c r="L92" s="17" t="str">
        <f aca="false">IF($A92="","",J92*F92)</f>
        <v/>
      </c>
      <c r="M92" s="17" t="str">
        <f aca="false">IF($A92="","",J92*G92)</f>
        <v/>
      </c>
    </row>
    <row r="93" customFormat="false" ht="15" hidden="false" customHeight="false" outlineLevel="0" collapsed="false">
      <c r="A93" s="12"/>
      <c r="B93" s="12"/>
      <c r="C93" s="12"/>
      <c r="D93" s="13"/>
      <c r="E93" s="13"/>
      <c r="F93" s="14"/>
      <c r="G93" s="14"/>
      <c r="H93" s="15" t="str">
        <f aca="false">IF($A93="","",SUMIFS(Movimenti!$D$5:$D$2004,Movimenti!$B$5:$B$2004,$A93,Movimenti!$C$5:$C$2004,"Carico"))</f>
        <v/>
      </c>
      <c r="I93" s="15" t="str">
        <f aca="false">IF($A93="","",SUMIFS(Movimenti!$D$5:$D$2004,Movimenti!$B$5:$B$2004,$A93,Movimenti!$C$5:$C$2004,"Scarico"))</f>
        <v/>
      </c>
      <c r="J93" s="15" t="str">
        <f aca="false">IF($A93="","",H93-I93)</f>
        <v/>
      </c>
      <c r="K93" s="16" t="str">
        <f aca="false">IF($A93="","",IF(J93&lt;=0,"Finito",IF(J93&lt;=E93,"Da riordinare","OK")))</f>
        <v/>
      </c>
      <c r="L93" s="17" t="str">
        <f aca="false">IF($A93="","",J93*F93)</f>
        <v/>
      </c>
      <c r="M93" s="17" t="str">
        <f aca="false">IF($A93="","",J93*G93)</f>
        <v/>
      </c>
    </row>
    <row r="94" customFormat="false" ht="15" hidden="false" customHeight="false" outlineLevel="0" collapsed="false">
      <c r="A94" s="12"/>
      <c r="B94" s="12"/>
      <c r="C94" s="12"/>
      <c r="D94" s="13"/>
      <c r="E94" s="13"/>
      <c r="F94" s="14"/>
      <c r="G94" s="14"/>
      <c r="H94" s="15" t="str">
        <f aca="false">IF($A94="","",SUMIFS(Movimenti!$D$5:$D$2004,Movimenti!$B$5:$B$2004,$A94,Movimenti!$C$5:$C$2004,"Carico"))</f>
        <v/>
      </c>
      <c r="I94" s="15" t="str">
        <f aca="false">IF($A94="","",SUMIFS(Movimenti!$D$5:$D$2004,Movimenti!$B$5:$B$2004,$A94,Movimenti!$C$5:$C$2004,"Scarico"))</f>
        <v/>
      </c>
      <c r="J94" s="15" t="str">
        <f aca="false">IF($A94="","",H94-I94)</f>
        <v/>
      </c>
      <c r="K94" s="16" t="str">
        <f aca="false">IF($A94="","",IF(J94&lt;=0,"Finito",IF(J94&lt;=E94,"Da riordinare","OK")))</f>
        <v/>
      </c>
      <c r="L94" s="17" t="str">
        <f aca="false">IF($A94="","",J94*F94)</f>
        <v/>
      </c>
      <c r="M94" s="17" t="str">
        <f aca="false">IF($A94="","",J94*G94)</f>
        <v/>
      </c>
    </row>
    <row r="95" customFormat="false" ht="15" hidden="false" customHeight="false" outlineLevel="0" collapsed="false">
      <c r="A95" s="12"/>
      <c r="B95" s="12"/>
      <c r="C95" s="12"/>
      <c r="D95" s="13"/>
      <c r="E95" s="13"/>
      <c r="F95" s="14"/>
      <c r="G95" s="14"/>
      <c r="H95" s="15" t="str">
        <f aca="false">IF($A95="","",SUMIFS(Movimenti!$D$5:$D$2004,Movimenti!$B$5:$B$2004,$A95,Movimenti!$C$5:$C$2004,"Carico"))</f>
        <v/>
      </c>
      <c r="I95" s="15" t="str">
        <f aca="false">IF($A95="","",SUMIFS(Movimenti!$D$5:$D$2004,Movimenti!$B$5:$B$2004,$A95,Movimenti!$C$5:$C$2004,"Scarico"))</f>
        <v/>
      </c>
      <c r="J95" s="15" t="str">
        <f aca="false">IF($A95="","",H95-I95)</f>
        <v/>
      </c>
      <c r="K95" s="16" t="str">
        <f aca="false">IF($A95="","",IF(J95&lt;=0,"Finito",IF(J95&lt;=E95,"Da riordinare","OK")))</f>
        <v/>
      </c>
      <c r="L95" s="17" t="str">
        <f aca="false">IF($A95="","",J95*F95)</f>
        <v/>
      </c>
      <c r="M95" s="17" t="str">
        <f aca="false">IF($A95="","",J95*G95)</f>
        <v/>
      </c>
    </row>
    <row r="96" customFormat="false" ht="15" hidden="false" customHeight="false" outlineLevel="0" collapsed="false">
      <c r="A96" s="12"/>
      <c r="B96" s="12"/>
      <c r="C96" s="12"/>
      <c r="D96" s="13"/>
      <c r="E96" s="13"/>
      <c r="F96" s="14"/>
      <c r="G96" s="14"/>
      <c r="H96" s="15" t="str">
        <f aca="false">IF($A96="","",SUMIFS(Movimenti!$D$5:$D$2004,Movimenti!$B$5:$B$2004,$A96,Movimenti!$C$5:$C$2004,"Carico"))</f>
        <v/>
      </c>
      <c r="I96" s="15" t="str">
        <f aca="false">IF($A96="","",SUMIFS(Movimenti!$D$5:$D$2004,Movimenti!$B$5:$B$2004,$A96,Movimenti!$C$5:$C$2004,"Scarico"))</f>
        <v/>
      </c>
      <c r="J96" s="15" t="str">
        <f aca="false">IF($A96="","",H96-I96)</f>
        <v/>
      </c>
      <c r="K96" s="16" t="str">
        <f aca="false">IF($A96="","",IF(J96&lt;=0,"Finito",IF(J96&lt;=E96,"Da riordinare","OK")))</f>
        <v/>
      </c>
      <c r="L96" s="17" t="str">
        <f aca="false">IF($A96="","",J96*F96)</f>
        <v/>
      </c>
      <c r="M96" s="17" t="str">
        <f aca="false">IF($A96="","",J96*G96)</f>
        <v/>
      </c>
    </row>
    <row r="97" customFormat="false" ht="15" hidden="false" customHeight="false" outlineLevel="0" collapsed="false">
      <c r="A97" s="12"/>
      <c r="B97" s="12"/>
      <c r="C97" s="12"/>
      <c r="D97" s="13"/>
      <c r="E97" s="13"/>
      <c r="F97" s="14"/>
      <c r="G97" s="14"/>
      <c r="H97" s="15" t="str">
        <f aca="false">IF($A97="","",SUMIFS(Movimenti!$D$5:$D$2004,Movimenti!$B$5:$B$2004,$A97,Movimenti!$C$5:$C$2004,"Carico"))</f>
        <v/>
      </c>
      <c r="I97" s="15" t="str">
        <f aca="false">IF($A97="","",SUMIFS(Movimenti!$D$5:$D$2004,Movimenti!$B$5:$B$2004,$A97,Movimenti!$C$5:$C$2004,"Scarico"))</f>
        <v/>
      </c>
      <c r="J97" s="15" t="str">
        <f aca="false">IF($A97="","",H97-I97)</f>
        <v/>
      </c>
      <c r="K97" s="16" t="str">
        <f aca="false">IF($A97="","",IF(J97&lt;=0,"Finito",IF(J97&lt;=E97,"Da riordinare","OK")))</f>
        <v/>
      </c>
      <c r="L97" s="17" t="str">
        <f aca="false">IF($A97="","",J97*F97)</f>
        <v/>
      </c>
      <c r="M97" s="17" t="str">
        <f aca="false">IF($A97="","",J97*G97)</f>
        <v/>
      </c>
    </row>
    <row r="98" customFormat="false" ht="15" hidden="false" customHeight="false" outlineLevel="0" collapsed="false">
      <c r="A98" s="12"/>
      <c r="B98" s="12"/>
      <c r="C98" s="12"/>
      <c r="D98" s="13"/>
      <c r="E98" s="13"/>
      <c r="F98" s="14"/>
      <c r="G98" s="14"/>
      <c r="H98" s="15" t="str">
        <f aca="false">IF($A98="","",SUMIFS(Movimenti!$D$5:$D$2004,Movimenti!$B$5:$B$2004,$A98,Movimenti!$C$5:$C$2004,"Carico"))</f>
        <v/>
      </c>
      <c r="I98" s="15" t="str">
        <f aca="false">IF($A98="","",SUMIFS(Movimenti!$D$5:$D$2004,Movimenti!$B$5:$B$2004,$A98,Movimenti!$C$5:$C$2004,"Scarico"))</f>
        <v/>
      </c>
      <c r="J98" s="15" t="str">
        <f aca="false">IF($A98="","",H98-I98)</f>
        <v/>
      </c>
      <c r="K98" s="16" t="str">
        <f aca="false">IF($A98="","",IF(J98&lt;=0,"Finito",IF(J98&lt;=E98,"Da riordinare","OK")))</f>
        <v/>
      </c>
      <c r="L98" s="17" t="str">
        <f aca="false">IF($A98="","",J98*F98)</f>
        <v/>
      </c>
      <c r="M98" s="17" t="str">
        <f aca="false">IF($A98="","",J98*G98)</f>
        <v/>
      </c>
    </row>
    <row r="99" customFormat="false" ht="15" hidden="false" customHeight="false" outlineLevel="0" collapsed="false">
      <c r="A99" s="12"/>
      <c r="B99" s="12"/>
      <c r="C99" s="12"/>
      <c r="D99" s="13"/>
      <c r="E99" s="13"/>
      <c r="F99" s="14"/>
      <c r="G99" s="14"/>
      <c r="H99" s="15" t="str">
        <f aca="false">IF($A99="","",SUMIFS(Movimenti!$D$5:$D$2004,Movimenti!$B$5:$B$2004,$A99,Movimenti!$C$5:$C$2004,"Carico"))</f>
        <v/>
      </c>
      <c r="I99" s="15" t="str">
        <f aca="false">IF($A99="","",SUMIFS(Movimenti!$D$5:$D$2004,Movimenti!$B$5:$B$2004,$A99,Movimenti!$C$5:$C$2004,"Scarico"))</f>
        <v/>
      </c>
      <c r="J99" s="15" t="str">
        <f aca="false">IF($A99="","",H99-I99)</f>
        <v/>
      </c>
      <c r="K99" s="16" t="str">
        <f aca="false">IF($A99="","",IF(J99&lt;=0,"Finito",IF(J99&lt;=E99,"Da riordinare","OK")))</f>
        <v/>
      </c>
      <c r="L99" s="17" t="str">
        <f aca="false">IF($A99="","",J99*F99)</f>
        <v/>
      </c>
      <c r="M99" s="17" t="str">
        <f aca="false">IF($A99="","",J99*G99)</f>
        <v/>
      </c>
    </row>
    <row r="100" customFormat="false" ht="15" hidden="false" customHeight="false" outlineLevel="0" collapsed="false">
      <c r="A100" s="12"/>
      <c r="B100" s="12"/>
      <c r="C100" s="12"/>
      <c r="D100" s="13"/>
      <c r="E100" s="13"/>
      <c r="F100" s="14"/>
      <c r="G100" s="14"/>
      <c r="H100" s="15" t="str">
        <f aca="false">IF($A100="","",SUMIFS(Movimenti!$D$5:$D$2004,Movimenti!$B$5:$B$2004,$A100,Movimenti!$C$5:$C$2004,"Carico"))</f>
        <v/>
      </c>
      <c r="I100" s="15" t="str">
        <f aca="false">IF($A100="","",SUMIFS(Movimenti!$D$5:$D$2004,Movimenti!$B$5:$B$2004,$A100,Movimenti!$C$5:$C$2004,"Scarico"))</f>
        <v/>
      </c>
      <c r="J100" s="15" t="str">
        <f aca="false">IF($A100="","",H100-I100)</f>
        <v/>
      </c>
      <c r="K100" s="16" t="str">
        <f aca="false">IF($A100="","",IF(J100&lt;=0,"Finito",IF(J100&lt;=E100,"Da riordinare","OK")))</f>
        <v/>
      </c>
      <c r="L100" s="17" t="str">
        <f aca="false">IF($A100="","",J100*F100)</f>
        <v/>
      </c>
      <c r="M100" s="17" t="str">
        <f aca="false">IF($A100="","",J100*G100)</f>
        <v/>
      </c>
    </row>
    <row r="101" customFormat="false" ht="15" hidden="false" customHeight="false" outlineLevel="0" collapsed="false">
      <c r="A101" s="12"/>
      <c r="B101" s="12"/>
      <c r="C101" s="12"/>
      <c r="D101" s="13"/>
      <c r="E101" s="13"/>
      <c r="F101" s="14"/>
      <c r="G101" s="14"/>
      <c r="H101" s="15" t="str">
        <f aca="false">IF($A101="","",SUMIFS(Movimenti!$D$5:$D$2004,Movimenti!$B$5:$B$2004,$A101,Movimenti!$C$5:$C$2004,"Carico"))</f>
        <v/>
      </c>
      <c r="I101" s="15" t="str">
        <f aca="false">IF($A101="","",SUMIFS(Movimenti!$D$5:$D$2004,Movimenti!$B$5:$B$2004,$A101,Movimenti!$C$5:$C$2004,"Scarico"))</f>
        <v/>
      </c>
      <c r="J101" s="15" t="str">
        <f aca="false">IF($A101="","",H101-I101)</f>
        <v/>
      </c>
      <c r="K101" s="16" t="str">
        <f aca="false">IF($A101="","",IF(J101&lt;=0,"Finito",IF(J101&lt;=E101,"Da riordinare","OK")))</f>
        <v/>
      </c>
      <c r="L101" s="17" t="str">
        <f aca="false">IF($A101="","",J101*F101)</f>
        <v/>
      </c>
      <c r="M101" s="17" t="str">
        <f aca="false">IF($A101="","",J101*G101)</f>
        <v/>
      </c>
    </row>
    <row r="102" customFormat="false" ht="15" hidden="false" customHeight="false" outlineLevel="0" collapsed="false">
      <c r="A102" s="12"/>
      <c r="B102" s="12"/>
      <c r="C102" s="12"/>
      <c r="D102" s="13"/>
      <c r="E102" s="13"/>
      <c r="F102" s="14"/>
      <c r="G102" s="14"/>
      <c r="H102" s="15" t="str">
        <f aca="false">IF($A102="","",SUMIFS(Movimenti!$D$5:$D$2004,Movimenti!$B$5:$B$2004,$A102,Movimenti!$C$5:$C$2004,"Carico"))</f>
        <v/>
      </c>
      <c r="I102" s="15" t="str">
        <f aca="false">IF($A102="","",SUMIFS(Movimenti!$D$5:$D$2004,Movimenti!$B$5:$B$2004,$A102,Movimenti!$C$5:$C$2004,"Scarico"))</f>
        <v/>
      </c>
      <c r="J102" s="15" t="str">
        <f aca="false">IF($A102="","",H102-I102)</f>
        <v/>
      </c>
      <c r="K102" s="16" t="str">
        <f aca="false">IF($A102="","",IF(J102&lt;=0,"Finito",IF(J102&lt;=E102,"Da riordinare","OK")))</f>
        <v/>
      </c>
      <c r="L102" s="17" t="str">
        <f aca="false">IF($A102="","",J102*F102)</f>
        <v/>
      </c>
      <c r="M102" s="17" t="str">
        <f aca="false">IF($A102="","",J102*G102)</f>
        <v/>
      </c>
    </row>
    <row r="103" customFormat="false" ht="15" hidden="false" customHeight="false" outlineLevel="0" collapsed="false">
      <c r="A103" s="12"/>
      <c r="B103" s="12"/>
      <c r="C103" s="12"/>
      <c r="D103" s="13"/>
      <c r="E103" s="13"/>
      <c r="F103" s="14"/>
      <c r="G103" s="14"/>
      <c r="H103" s="15" t="str">
        <f aca="false">IF($A103="","",SUMIFS(Movimenti!$D$5:$D$2004,Movimenti!$B$5:$B$2004,$A103,Movimenti!$C$5:$C$2004,"Carico"))</f>
        <v/>
      </c>
      <c r="I103" s="15" t="str">
        <f aca="false">IF($A103="","",SUMIFS(Movimenti!$D$5:$D$2004,Movimenti!$B$5:$B$2004,$A103,Movimenti!$C$5:$C$2004,"Scarico"))</f>
        <v/>
      </c>
      <c r="J103" s="15" t="str">
        <f aca="false">IF($A103="","",H103-I103)</f>
        <v/>
      </c>
      <c r="K103" s="16" t="str">
        <f aca="false">IF($A103="","",IF(J103&lt;=0,"Finito",IF(J103&lt;=E103,"Da riordinare","OK")))</f>
        <v/>
      </c>
      <c r="L103" s="17" t="str">
        <f aca="false">IF($A103="","",J103*F103)</f>
        <v/>
      </c>
      <c r="M103" s="17" t="str">
        <f aca="false">IF($A103="","",J103*G103)</f>
        <v/>
      </c>
    </row>
    <row r="104" customFormat="false" ht="15" hidden="false" customHeight="false" outlineLevel="0" collapsed="false">
      <c r="A104" s="12"/>
      <c r="B104" s="12"/>
      <c r="C104" s="12"/>
      <c r="D104" s="13"/>
      <c r="E104" s="13"/>
      <c r="F104" s="14"/>
      <c r="G104" s="14"/>
      <c r="H104" s="15" t="str">
        <f aca="false">IF($A104="","",SUMIFS(Movimenti!$D$5:$D$2004,Movimenti!$B$5:$B$2004,$A104,Movimenti!$C$5:$C$2004,"Carico"))</f>
        <v/>
      </c>
      <c r="I104" s="15" t="str">
        <f aca="false">IF($A104="","",SUMIFS(Movimenti!$D$5:$D$2004,Movimenti!$B$5:$B$2004,$A104,Movimenti!$C$5:$C$2004,"Scarico"))</f>
        <v/>
      </c>
      <c r="J104" s="15" t="str">
        <f aca="false">IF($A104="","",H104-I104)</f>
        <v/>
      </c>
      <c r="K104" s="16" t="str">
        <f aca="false">IF($A104="","",IF(J104&lt;=0,"Finito",IF(J104&lt;=E104,"Da riordinare","OK")))</f>
        <v/>
      </c>
      <c r="L104" s="17" t="str">
        <f aca="false">IF($A104="","",J104*F104)</f>
        <v/>
      </c>
      <c r="M104" s="17" t="str">
        <f aca="false">IF($A104="","",J104*G104)</f>
        <v/>
      </c>
    </row>
    <row r="105" customFormat="false" ht="15" hidden="false" customHeight="false" outlineLevel="0" collapsed="false">
      <c r="A105" s="12"/>
      <c r="B105" s="12"/>
      <c r="C105" s="12"/>
      <c r="D105" s="13"/>
      <c r="E105" s="13"/>
      <c r="F105" s="14"/>
      <c r="G105" s="14"/>
      <c r="H105" s="15" t="str">
        <f aca="false">IF($A105="","",SUMIFS(Movimenti!$D$5:$D$2004,Movimenti!$B$5:$B$2004,$A105,Movimenti!$C$5:$C$2004,"Carico"))</f>
        <v/>
      </c>
      <c r="I105" s="15" t="str">
        <f aca="false">IF($A105="","",SUMIFS(Movimenti!$D$5:$D$2004,Movimenti!$B$5:$B$2004,$A105,Movimenti!$C$5:$C$2004,"Scarico"))</f>
        <v/>
      </c>
      <c r="J105" s="15" t="str">
        <f aca="false">IF($A105="","",H105-I105)</f>
        <v/>
      </c>
      <c r="K105" s="16" t="str">
        <f aca="false">IF($A105="","",IF(J105&lt;=0,"Finito",IF(J105&lt;=E105,"Da riordinare","OK")))</f>
        <v/>
      </c>
      <c r="L105" s="17" t="str">
        <f aca="false">IF($A105="","",J105*F105)</f>
        <v/>
      </c>
      <c r="M105" s="17" t="str">
        <f aca="false">IF($A105="","",J105*G105)</f>
        <v/>
      </c>
    </row>
    <row r="106" customFormat="false" ht="15" hidden="false" customHeight="false" outlineLevel="0" collapsed="false">
      <c r="A106" s="12"/>
      <c r="B106" s="12"/>
      <c r="C106" s="12"/>
      <c r="D106" s="13"/>
      <c r="E106" s="13"/>
      <c r="F106" s="14"/>
      <c r="G106" s="14"/>
      <c r="H106" s="15" t="str">
        <f aca="false">IF($A106="","",SUMIFS(Movimenti!$D$5:$D$2004,Movimenti!$B$5:$B$2004,$A106,Movimenti!$C$5:$C$2004,"Carico"))</f>
        <v/>
      </c>
      <c r="I106" s="15" t="str">
        <f aca="false">IF($A106="","",SUMIFS(Movimenti!$D$5:$D$2004,Movimenti!$B$5:$B$2004,$A106,Movimenti!$C$5:$C$2004,"Scarico"))</f>
        <v/>
      </c>
      <c r="J106" s="15" t="str">
        <f aca="false">IF($A106="","",H106-I106)</f>
        <v/>
      </c>
      <c r="K106" s="16" t="str">
        <f aca="false">IF($A106="","",IF(J106&lt;=0,"Finito",IF(J106&lt;=E106,"Da riordinare","OK")))</f>
        <v/>
      </c>
      <c r="L106" s="17" t="str">
        <f aca="false">IF($A106="","",J106*F106)</f>
        <v/>
      </c>
      <c r="M106" s="17" t="str">
        <f aca="false">IF($A106="","",J106*G106)</f>
        <v/>
      </c>
    </row>
    <row r="107" customFormat="false" ht="15" hidden="false" customHeight="false" outlineLevel="0" collapsed="false">
      <c r="A107" s="12"/>
      <c r="B107" s="12"/>
      <c r="C107" s="12"/>
      <c r="D107" s="13"/>
      <c r="E107" s="13"/>
      <c r="F107" s="14"/>
      <c r="G107" s="14"/>
      <c r="H107" s="15" t="str">
        <f aca="false">IF($A107="","",SUMIFS(Movimenti!$D$5:$D$2004,Movimenti!$B$5:$B$2004,$A107,Movimenti!$C$5:$C$2004,"Carico"))</f>
        <v/>
      </c>
      <c r="I107" s="15" t="str">
        <f aca="false">IF($A107="","",SUMIFS(Movimenti!$D$5:$D$2004,Movimenti!$B$5:$B$2004,$A107,Movimenti!$C$5:$C$2004,"Scarico"))</f>
        <v/>
      </c>
      <c r="J107" s="15" t="str">
        <f aca="false">IF($A107="","",H107-I107)</f>
        <v/>
      </c>
      <c r="K107" s="16" t="str">
        <f aca="false">IF($A107="","",IF(J107&lt;=0,"Finito",IF(J107&lt;=E107,"Da riordinare","OK")))</f>
        <v/>
      </c>
      <c r="L107" s="17" t="str">
        <f aca="false">IF($A107="","",J107*F107)</f>
        <v/>
      </c>
      <c r="M107" s="17" t="str">
        <f aca="false">IF($A107="","",J107*G107)</f>
        <v/>
      </c>
    </row>
    <row r="108" customFormat="false" ht="15" hidden="false" customHeight="false" outlineLevel="0" collapsed="false">
      <c r="A108" s="12"/>
      <c r="B108" s="12"/>
      <c r="C108" s="12"/>
      <c r="D108" s="13"/>
      <c r="E108" s="13"/>
      <c r="F108" s="14"/>
      <c r="G108" s="14"/>
      <c r="H108" s="15" t="str">
        <f aca="false">IF($A108="","",SUMIFS(Movimenti!$D$5:$D$2004,Movimenti!$B$5:$B$2004,$A108,Movimenti!$C$5:$C$2004,"Carico"))</f>
        <v/>
      </c>
      <c r="I108" s="15" t="str">
        <f aca="false">IF($A108="","",SUMIFS(Movimenti!$D$5:$D$2004,Movimenti!$B$5:$B$2004,$A108,Movimenti!$C$5:$C$2004,"Scarico"))</f>
        <v/>
      </c>
      <c r="J108" s="15" t="str">
        <f aca="false">IF($A108="","",H108-I108)</f>
        <v/>
      </c>
      <c r="K108" s="16" t="str">
        <f aca="false">IF($A108="","",IF(J108&lt;=0,"Finito",IF(J108&lt;=E108,"Da riordinare","OK")))</f>
        <v/>
      </c>
      <c r="L108" s="17" t="str">
        <f aca="false">IF($A108="","",J108*F108)</f>
        <v/>
      </c>
      <c r="M108" s="17" t="str">
        <f aca="false">IF($A108="","",J108*G108)</f>
        <v/>
      </c>
    </row>
    <row r="109" customFormat="false" ht="15" hidden="false" customHeight="false" outlineLevel="0" collapsed="false">
      <c r="A109" s="12"/>
      <c r="B109" s="12"/>
      <c r="C109" s="12"/>
      <c r="D109" s="13"/>
      <c r="E109" s="13"/>
      <c r="F109" s="14"/>
      <c r="G109" s="14"/>
      <c r="H109" s="15" t="str">
        <f aca="false">IF($A109="","",SUMIFS(Movimenti!$D$5:$D$2004,Movimenti!$B$5:$B$2004,$A109,Movimenti!$C$5:$C$2004,"Carico"))</f>
        <v/>
      </c>
      <c r="I109" s="15" t="str">
        <f aca="false">IF($A109="","",SUMIFS(Movimenti!$D$5:$D$2004,Movimenti!$B$5:$B$2004,$A109,Movimenti!$C$5:$C$2004,"Scarico"))</f>
        <v/>
      </c>
      <c r="J109" s="15" t="str">
        <f aca="false">IF($A109="","",H109-I109)</f>
        <v/>
      </c>
      <c r="K109" s="16" t="str">
        <f aca="false">IF($A109="","",IF(J109&lt;=0,"Finito",IF(J109&lt;=E109,"Da riordinare","OK")))</f>
        <v/>
      </c>
      <c r="L109" s="17" t="str">
        <f aca="false">IF($A109="","",J109*F109)</f>
        <v/>
      </c>
      <c r="M109" s="17" t="str">
        <f aca="false">IF($A109="","",J109*G109)</f>
        <v/>
      </c>
    </row>
    <row r="110" customFormat="false" ht="15" hidden="false" customHeight="false" outlineLevel="0" collapsed="false">
      <c r="A110" s="12"/>
      <c r="B110" s="12"/>
      <c r="C110" s="12"/>
      <c r="D110" s="13"/>
      <c r="E110" s="13"/>
      <c r="F110" s="14"/>
      <c r="G110" s="14"/>
      <c r="H110" s="15" t="str">
        <f aca="false">IF($A110="","",SUMIFS(Movimenti!$D$5:$D$2004,Movimenti!$B$5:$B$2004,$A110,Movimenti!$C$5:$C$2004,"Carico"))</f>
        <v/>
      </c>
      <c r="I110" s="15" t="str">
        <f aca="false">IF($A110="","",SUMIFS(Movimenti!$D$5:$D$2004,Movimenti!$B$5:$B$2004,$A110,Movimenti!$C$5:$C$2004,"Scarico"))</f>
        <v/>
      </c>
      <c r="J110" s="15" t="str">
        <f aca="false">IF($A110="","",H110-I110)</f>
        <v/>
      </c>
      <c r="K110" s="16" t="str">
        <f aca="false">IF($A110="","",IF(J110&lt;=0,"Finito",IF(J110&lt;=E110,"Da riordinare","OK")))</f>
        <v/>
      </c>
      <c r="L110" s="17" t="str">
        <f aca="false">IF($A110="","",J110*F110)</f>
        <v/>
      </c>
      <c r="M110" s="17" t="str">
        <f aca="false">IF($A110="","",J110*G110)</f>
        <v/>
      </c>
    </row>
    <row r="111" customFormat="false" ht="15" hidden="false" customHeight="false" outlineLevel="0" collapsed="false">
      <c r="A111" s="12"/>
      <c r="B111" s="12"/>
      <c r="C111" s="12"/>
      <c r="D111" s="13"/>
      <c r="E111" s="13"/>
      <c r="F111" s="14"/>
      <c r="G111" s="14"/>
      <c r="H111" s="15" t="str">
        <f aca="false">IF($A111="","",SUMIFS(Movimenti!$D$5:$D$2004,Movimenti!$B$5:$B$2004,$A111,Movimenti!$C$5:$C$2004,"Carico"))</f>
        <v/>
      </c>
      <c r="I111" s="15" t="str">
        <f aca="false">IF($A111="","",SUMIFS(Movimenti!$D$5:$D$2004,Movimenti!$B$5:$B$2004,$A111,Movimenti!$C$5:$C$2004,"Scarico"))</f>
        <v/>
      </c>
      <c r="J111" s="15" t="str">
        <f aca="false">IF($A111="","",H111-I111)</f>
        <v/>
      </c>
      <c r="K111" s="16" t="str">
        <f aca="false">IF($A111="","",IF(J111&lt;=0,"Finito",IF(J111&lt;=E111,"Da riordinare","OK")))</f>
        <v/>
      </c>
      <c r="L111" s="17" t="str">
        <f aca="false">IF($A111="","",J111*F111)</f>
        <v/>
      </c>
      <c r="M111" s="17" t="str">
        <f aca="false">IF($A111="","",J111*G111)</f>
        <v/>
      </c>
    </row>
    <row r="112" customFormat="false" ht="15" hidden="false" customHeight="false" outlineLevel="0" collapsed="false">
      <c r="A112" s="12"/>
      <c r="B112" s="12"/>
      <c r="C112" s="12"/>
      <c r="D112" s="13"/>
      <c r="E112" s="13"/>
      <c r="F112" s="14"/>
      <c r="G112" s="14"/>
      <c r="H112" s="15" t="str">
        <f aca="false">IF($A112="","",SUMIFS(Movimenti!$D$5:$D$2004,Movimenti!$B$5:$B$2004,$A112,Movimenti!$C$5:$C$2004,"Carico"))</f>
        <v/>
      </c>
      <c r="I112" s="15" t="str">
        <f aca="false">IF($A112="","",SUMIFS(Movimenti!$D$5:$D$2004,Movimenti!$B$5:$B$2004,$A112,Movimenti!$C$5:$C$2004,"Scarico"))</f>
        <v/>
      </c>
      <c r="J112" s="15" t="str">
        <f aca="false">IF($A112="","",H112-I112)</f>
        <v/>
      </c>
      <c r="K112" s="16" t="str">
        <f aca="false">IF($A112="","",IF(J112&lt;=0,"Finito",IF(J112&lt;=E112,"Da riordinare","OK")))</f>
        <v/>
      </c>
      <c r="L112" s="17" t="str">
        <f aca="false">IF($A112="","",J112*F112)</f>
        <v/>
      </c>
      <c r="M112" s="17" t="str">
        <f aca="false">IF($A112="","",J112*G112)</f>
        <v/>
      </c>
    </row>
    <row r="113" customFormat="false" ht="15" hidden="false" customHeight="false" outlineLevel="0" collapsed="false">
      <c r="A113" s="12"/>
      <c r="B113" s="12"/>
      <c r="C113" s="12"/>
      <c r="D113" s="13"/>
      <c r="E113" s="13"/>
      <c r="F113" s="14"/>
      <c r="G113" s="14"/>
      <c r="H113" s="15" t="str">
        <f aca="false">IF($A113="","",SUMIFS(Movimenti!$D$5:$D$2004,Movimenti!$B$5:$B$2004,$A113,Movimenti!$C$5:$C$2004,"Carico"))</f>
        <v/>
      </c>
      <c r="I113" s="15" t="str">
        <f aca="false">IF($A113="","",SUMIFS(Movimenti!$D$5:$D$2004,Movimenti!$B$5:$B$2004,$A113,Movimenti!$C$5:$C$2004,"Scarico"))</f>
        <v/>
      </c>
      <c r="J113" s="15" t="str">
        <f aca="false">IF($A113="","",H113-I113)</f>
        <v/>
      </c>
      <c r="K113" s="16" t="str">
        <f aca="false">IF($A113="","",IF(J113&lt;=0,"Finito",IF(J113&lt;=E113,"Da riordinare","OK")))</f>
        <v/>
      </c>
      <c r="L113" s="17" t="str">
        <f aca="false">IF($A113="","",J113*F113)</f>
        <v/>
      </c>
      <c r="M113" s="17" t="str">
        <f aca="false">IF($A113="","",J113*G113)</f>
        <v/>
      </c>
    </row>
    <row r="114" customFormat="false" ht="15" hidden="false" customHeight="false" outlineLevel="0" collapsed="false">
      <c r="A114" s="12"/>
      <c r="B114" s="12"/>
      <c r="C114" s="12"/>
      <c r="D114" s="13"/>
      <c r="E114" s="13"/>
      <c r="F114" s="14"/>
      <c r="G114" s="14"/>
      <c r="H114" s="15" t="str">
        <f aca="false">IF($A114="","",SUMIFS(Movimenti!$D$5:$D$2004,Movimenti!$B$5:$B$2004,$A114,Movimenti!$C$5:$C$2004,"Carico"))</f>
        <v/>
      </c>
      <c r="I114" s="15" t="str">
        <f aca="false">IF($A114="","",SUMIFS(Movimenti!$D$5:$D$2004,Movimenti!$B$5:$B$2004,$A114,Movimenti!$C$5:$C$2004,"Scarico"))</f>
        <v/>
      </c>
      <c r="J114" s="15" t="str">
        <f aca="false">IF($A114="","",H114-I114)</f>
        <v/>
      </c>
      <c r="K114" s="16" t="str">
        <f aca="false">IF($A114="","",IF(J114&lt;=0,"Finito",IF(J114&lt;=E114,"Da riordinare","OK")))</f>
        <v/>
      </c>
      <c r="L114" s="17" t="str">
        <f aca="false">IF($A114="","",J114*F114)</f>
        <v/>
      </c>
      <c r="M114" s="17" t="str">
        <f aca="false">IF($A114="","",J114*G114)</f>
        <v/>
      </c>
    </row>
    <row r="115" customFormat="false" ht="15" hidden="false" customHeight="false" outlineLevel="0" collapsed="false">
      <c r="A115" s="12"/>
      <c r="B115" s="12"/>
      <c r="C115" s="12"/>
      <c r="D115" s="13"/>
      <c r="E115" s="13"/>
      <c r="F115" s="14"/>
      <c r="G115" s="14"/>
      <c r="H115" s="15" t="str">
        <f aca="false">IF($A115="","",SUMIFS(Movimenti!$D$5:$D$2004,Movimenti!$B$5:$B$2004,$A115,Movimenti!$C$5:$C$2004,"Carico"))</f>
        <v/>
      </c>
      <c r="I115" s="15" t="str">
        <f aca="false">IF($A115="","",SUMIFS(Movimenti!$D$5:$D$2004,Movimenti!$B$5:$B$2004,$A115,Movimenti!$C$5:$C$2004,"Scarico"))</f>
        <v/>
      </c>
      <c r="J115" s="15" t="str">
        <f aca="false">IF($A115="","",H115-I115)</f>
        <v/>
      </c>
      <c r="K115" s="16" t="str">
        <f aca="false">IF($A115="","",IF(J115&lt;=0,"Finito",IF(J115&lt;=E115,"Da riordinare","OK")))</f>
        <v/>
      </c>
      <c r="L115" s="17" t="str">
        <f aca="false">IF($A115="","",J115*F115)</f>
        <v/>
      </c>
      <c r="M115" s="17" t="str">
        <f aca="false">IF($A115="","",J115*G115)</f>
        <v/>
      </c>
    </row>
    <row r="116" customFormat="false" ht="15" hidden="false" customHeight="false" outlineLevel="0" collapsed="false">
      <c r="A116" s="12"/>
      <c r="B116" s="12"/>
      <c r="C116" s="12"/>
      <c r="D116" s="13"/>
      <c r="E116" s="13"/>
      <c r="F116" s="14"/>
      <c r="G116" s="14"/>
      <c r="H116" s="15" t="str">
        <f aca="false">IF($A116="","",SUMIFS(Movimenti!$D$5:$D$2004,Movimenti!$B$5:$B$2004,$A116,Movimenti!$C$5:$C$2004,"Carico"))</f>
        <v/>
      </c>
      <c r="I116" s="15" t="str">
        <f aca="false">IF($A116="","",SUMIFS(Movimenti!$D$5:$D$2004,Movimenti!$B$5:$B$2004,$A116,Movimenti!$C$5:$C$2004,"Scarico"))</f>
        <v/>
      </c>
      <c r="J116" s="15" t="str">
        <f aca="false">IF($A116="","",H116-I116)</f>
        <v/>
      </c>
      <c r="K116" s="16" t="str">
        <f aca="false">IF($A116="","",IF(J116&lt;=0,"Finito",IF(J116&lt;=E116,"Da riordinare","OK")))</f>
        <v/>
      </c>
      <c r="L116" s="17" t="str">
        <f aca="false">IF($A116="","",J116*F116)</f>
        <v/>
      </c>
      <c r="M116" s="17" t="str">
        <f aca="false">IF($A116="","",J116*G116)</f>
        <v/>
      </c>
    </row>
    <row r="117" customFormat="false" ht="15" hidden="false" customHeight="false" outlineLevel="0" collapsed="false">
      <c r="A117" s="12"/>
      <c r="B117" s="12"/>
      <c r="C117" s="12"/>
      <c r="D117" s="13"/>
      <c r="E117" s="13"/>
      <c r="F117" s="14"/>
      <c r="G117" s="14"/>
      <c r="H117" s="15" t="str">
        <f aca="false">IF($A117="","",SUMIFS(Movimenti!$D$5:$D$2004,Movimenti!$B$5:$B$2004,$A117,Movimenti!$C$5:$C$2004,"Carico"))</f>
        <v/>
      </c>
      <c r="I117" s="15" t="str">
        <f aca="false">IF($A117="","",SUMIFS(Movimenti!$D$5:$D$2004,Movimenti!$B$5:$B$2004,$A117,Movimenti!$C$5:$C$2004,"Scarico"))</f>
        <v/>
      </c>
      <c r="J117" s="15" t="str">
        <f aca="false">IF($A117="","",H117-I117)</f>
        <v/>
      </c>
      <c r="K117" s="16" t="str">
        <f aca="false">IF($A117="","",IF(J117&lt;=0,"Finito",IF(J117&lt;=E117,"Da riordinare","OK")))</f>
        <v/>
      </c>
      <c r="L117" s="17" t="str">
        <f aca="false">IF($A117="","",J117*F117)</f>
        <v/>
      </c>
      <c r="M117" s="17" t="str">
        <f aca="false">IF($A117="","",J117*G117)</f>
        <v/>
      </c>
    </row>
    <row r="118" customFormat="false" ht="15" hidden="false" customHeight="false" outlineLevel="0" collapsed="false">
      <c r="A118" s="12"/>
      <c r="B118" s="12"/>
      <c r="C118" s="12"/>
      <c r="D118" s="13"/>
      <c r="E118" s="13"/>
      <c r="F118" s="14"/>
      <c r="G118" s="14"/>
      <c r="H118" s="15" t="str">
        <f aca="false">IF($A118="","",SUMIFS(Movimenti!$D$5:$D$2004,Movimenti!$B$5:$B$2004,$A118,Movimenti!$C$5:$C$2004,"Carico"))</f>
        <v/>
      </c>
      <c r="I118" s="15" t="str">
        <f aca="false">IF($A118="","",SUMIFS(Movimenti!$D$5:$D$2004,Movimenti!$B$5:$B$2004,$A118,Movimenti!$C$5:$C$2004,"Scarico"))</f>
        <v/>
      </c>
      <c r="J118" s="15" t="str">
        <f aca="false">IF($A118="","",H118-I118)</f>
        <v/>
      </c>
      <c r="K118" s="16" t="str">
        <f aca="false">IF($A118="","",IF(J118&lt;=0,"Finito",IF(J118&lt;=E118,"Da riordinare","OK")))</f>
        <v/>
      </c>
      <c r="L118" s="17" t="str">
        <f aca="false">IF($A118="","",J118*F118)</f>
        <v/>
      </c>
      <c r="M118" s="17" t="str">
        <f aca="false">IF($A118="","",J118*G118)</f>
        <v/>
      </c>
    </row>
    <row r="119" customFormat="false" ht="15" hidden="false" customHeight="false" outlineLevel="0" collapsed="false">
      <c r="A119" s="12"/>
      <c r="B119" s="12"/>
      <c r="C119" s="12"/>
      <c r="D119" s="13"/>
      <c r="E119" s="13"/>
      <c r="F119" s="14"/>
      <c r="G119" s="14"/>
      <c r="H119" s="15" t="str">
        <f aca="false">IF($A119="","",SUMIFS(Movimenti!$D$5:$D$2004,Movimenti!$B$5:$B$2004,$A119,Movimenti!$C$5:$C$2004,"Carico"))</f>
        <v/>
      </c>
      <c r="I119" s="15" t="str">
        <f aca="false">IF($A119="","",SUMIFS(Movimenti!$D$5:$D$2004,Movimenti!$B$5:$B$2004,$A119,Movimenti!$C$5:$C$2004,"Scarico"))</f>
        <v/>
      </c>
      <c r="J119" s="15" t="str">
        <f aca="false">IF($A119="","",H119-I119)</f>
        <v/>
      </c>
      <c r="K119" s="16" t="str">
        <f aca="false">IF($A119="","",IF(J119&lt;=0,"Finito",IF(J119&lt;=E119,"Da riordinare","OK")))</f>
        <v/>
      </c>
      <c r="L119" s="17" t="str">
        <f aca="false">IF($A119="","",J119*F119)</f>
        <v/>
      </c>
      <c r="M119" s="17" t="str">
        <f aca="false">IF($A119="","",J119*G119)</f>
        <v/>
      </c>
    </row>
    <row r="120" customFormat="false" ht="15" hidden="false" customHeight="false" outlineLevel="0" collapsed="false">
      <c r="A120" s="12"/>
      <c r="B120" s="12"/>
      <c r="C120" s="12"/>
      <c r="D120" s="13"/>
      <c r="E120" s="13"/>
      <c r="F120" s="14"/>
      <c r="G120" s="14"/>
      <c r="H120" s="15" t="str">
        <f aca="false">IF($A120="","",SUMIFS(Movimenti!$D$5:$D$2004,Movimenti!$B$5:$B$2004,$A120,Movimenti!$C$5:$C$2004,"Carico"))</f>
        <v/>
      </c>
      <c r="I120" s="15" t="str">
        <f aca="false">IF($A120="","",SUMIFS(Movimenti!$D$5:$D$2004,Movimenti!$B$5:$B$2004,$A120,Movimenti!$C$5:$C$2004,"Scarico"))</f>
        <v/>
      </c>
      <c r="J120" s="15" t="str">
        <f aca="false">IF($A120="","",H120-I120)</f>
        <v/>
      </c>
      <c r="K120" s="16" t="str">
        <f aca="false">IF($A120="","",IF(J120&lt;=0,"Finito",IF(J120&lt;=E120,"Da riordinare","OK")))</f>
        <v/>
      </c>
      <c r="L120" s="17" t="str">
        <f aca="false">IF($A120="","",J120*F120)</f>
        <v/>
      </c>
      <c r="M120" s="17" t="str">
        <f aca="false">IF($A120="","",J120*G120)</f>
        <v/>
      </c>
    </row>
    <row r="121" customFormat="false" ht="15" hidden="false" customHeight="false" outlineLevel="0" collapsed="false">
      <c r="A121" s="12"/>
      <c r="B121" s="12"/>
      <c r="C121" s="12"/>
      <c r="D121" s="13"/>
      <c r="E121" s="13"/>
      <c r="F121" s="14"/>
      <c r="G121" s="14"/>
      <c r="H121" s="15" t="str">
        <f aca="false">IF($A121="","",SUMIFS(Movimenti!$D$5:$D$2004,Movimenti!$B$5:$B$2004,$A121,Movimenti!$C$5:$C$2004,"Carico"))</f>
        <v/>
      </c>
      <c r="I121" s="15" t="str">
        <f aca="false">IF($A121="","",SUMIFS(Movimenti!$D$5:$D$2004,Movimenti!$B$5:$B$2004,$A121,Movimenti!$C$5:$C$2004,"Scarico"))</f>
        <v/>
      </c>
      <c r="J121" s="15" t="str">
        <f aca="false">IF($A121="","",H121-I121)</f>
        <v/>
      </c>
      <c r="K121" s="16" t="str">
        <f aca="false">IF($A121="","",IF(J121&lt;=0,"Finito",IF(J121&lt;=E121,"Da riordinare","OK")))</f>
        <v/>
      </c>
      <c r="L121" s="17" t="str">
        <f aca="false">IF($A121="","",J121*F121)</f>
        <v/>
      </c>
      <c r="M121" s="17" t="str">
        <f aca="false">IF($A121="","",J121*G121)</f>
        <v/>
      </c>
    </row>
    <row r="122" customFormat="false" ht="15" hidden="false" customHeight="false" outlineLevel="0" collapsed="false">
      <c r="A122" s="12"/>
      <c r="B122" s="12"/>
      <c r="C122" s="12"/>
      <c r="D122" s="13"/>
      <c r="E122" s="13"/>
      <c r="F122" s="14"/>
      <c r="G122" s="14"/>
      <c r="H122" s="15" t="str">
        <f aca="false">IF($A122="","",SUMIFS(Movimenti!$D$5:$D$2004,Movimenti!$B$5:$B$2004,$A122,Movimenti!$C$5:$C$2004,"Carico"))</f>
        <v/>
      </c>
      <c r="I122" s="15" t="str">
        <f aca="false">IF($A122="","",SUMIFS(Movimenti!$D$5:$D$2004,Movimenti!$B$5:$B$2004,$A122,Movimenti!$C$5:$C$2004,"Scarico"))</f>
        <v/>
      </c>
      <c r="J122" s="15" t="str">
        <f aca="false">IF($A122="","",H122-I122)</f>
        <v/>
      </c>
      <c r="K122" s="16" t="str">
        <f aca="false">IF($A122="","",IF(J122&lt;=0,"Finito",IF(J122&lt;=E122,"Da riordinare","OK")))</f>
        <v/>
      </c>
      <c r="L122" s="17" t="str">
        <f aca="false">IF($A122="","",J122*F122)</f>
        <v/>
      </c>
      <c r="M122" s="17" t="str">
        <f aca="false">IF($A122="","",J122*G122)</f>
        <v/>
      </c>
    </row>
    <row r="123" customFormat="false" ht="15" hidden="false" customHeight="false" outlineLevel="0" collapsed="false">
      <c r="A123" s="12"/>
      <c r="B123" s="12"/>
      <c r="C123" s="12"/>
      <c r="D123" s="13"/>
      <c r="E123" s="13"/>
      <c r="F123" s="14"/>
      <c r="G123" s="14"/>
      <c r="H123" s="15" t="str">
        <f aca="false">IF($A123="","",SUMIFS(Movimenti!$D$5:$D$2004,Movimenti!$B$5:$B$2004,$A123,Movimenti!$C$5:$C$2004,"Carico"))</f>
        <v/>
      </c>
      <c r="I123" s="15" t="str">
        <f aca="false">IF($A123="","",SUMIFS(Movimenti!$D$5:$D$2004,Movimenti!$B$5:$B$2004,$A123,Movimenti!$C$5:$C$2004,"Scarico"))</f>
        <v/>
      </c>
      <c r="J123" s="15" t="str">
        <f aca="false">IF($A123="","",H123-I123)</f>
        <v/>
      </c>
      <c r="K123" s="16" t="str">
        <f aca="false">IF($A123="","",IF(J123&lt;=0,"Finito",IF(J123&lt;=E123,"Da riordinare","OK")))</f>
        <v/>
      </c>
      <c r="L123" s="17" t="str">
        <f aca="false">IF($A123="","",J123*F123)</f>
        <v/>
      </c>
      <c r="M123" s="17" t="str">
        <f aca="false">IF($A123="","",J123*G123)</f>
        <v/>
      </c>
    </row>
    <row r="124" customFormat="false" ht="15" hidden="false" customHeight="false" outlineLevel="0" collapsed="false">
      <c r="A124" s="12"/>
      <c r="B124" s="12"/>
      <c r="C124" s="12"/>
      <c r="D124" s="13"/>
      <c r="E124" s="13"/>
      <c r="F124" s="14"/>
      <c r="G124" s="14"/>
      <c r="H124" s="15" t="str">
        <f aca="false">IF($A124="","",SUMIFS(Movimenti!$D$5:$D$2004,Movimenti!$B$5:$B$2004,$A124,Movimenti!$C$5:$C$2004,"Carico"))</f>
        <v/>
      </c>
      <c r="I124" s="15" t="str">
        <f aca="false">IF($A124="","",SUMIFS(Movimenti!$D$5:$D$2004,Movimenti!$B$5:$B$2004,$A124,Movimenti!$C$5:$C$2004,"Scarico"))</f>
        <v/>
      </c>
      <c r="J124" s="15" t="str">
        <f aca="false">IF($A124="","",H124-I124)</f>
        <v/>
      </c>
      <c r="K124" s="16" t="str">
        <f aca="false">IF($A124="","",IF(J124&lt;=0,"Finito",IF(J124&lt;=E124,"Da riordinare","OK")))</f>
        <v/>
      </c>
      <c r="L124" s="17" t="str">
        <f aca="false">IF($A124="","",J124*F124)</f>
        <v/>
      </c>
      <c r="M124" s="17" t="str">
        <f aca="false">IF($A124="","",J124*G124)</f>
        <v/>
      </c>
    </row>
    <row r="125" customFormat="false" ht="15" hidden="false" customHeight="false" outlineLevel="0" collapsed="false">
      <c r="A125" s="12"/>
      <c r="B125" s="12"/>
      <c r="C125" s="12"/>
      <c r="D125" s="13"/>
      <c r="E125" s="13"/>
      <c r="F125" s="14"/>
      <c r="G125" s="14"/>
      <c r="H125" s="15" t="str">
        <f aca="false">IF($A125="","",SUMIFS(Movimenti!$D$5:$D$2004,Movimenti!$B$5:$B$2004,$A125,Movimenti!$C$5:$C$2004,"Carico"))</f>
        <v/>
      </c>
      <c r="I125" s="15" t="str">
        <f aca="false">IF($A125="","",SUMIFS(Movimenti!$D$5:$D$2004,Movimenti!$B$5:$B$2004,$A125,Movimenti!$C$5:$C$2004,"Scarico"))</f>
        <v/>
      </c>
      <c r="J125" s="15" t="str">
        <f aca="false">IF($A125="","",H125-I125)</f>
        <v/>
      </c>
      <c r="K125" s="16" t="str">
        <f aca="false">IF($A125="","",IF(J125&lt;=0,"Finito",IF(J125&lt;=E125,"Da riordinare","OK")))</f>
        <v/>
      </c>
      <c r="L125" s="17" t="str">
        <f aca="false">IF($A125="","",J125*F125)</f>
        <v/>
      </c>
      <c r="M125" s="17" t="str">
        <f aca="false">IF($A125="","",J125*G125)</f>
        <v/>
      </c>
    </row>
    <row r="126" customFormat="false" ht="15" hidden="false" customHeight="false" outlineLevel="0" collapsed="false">
      <c r="A126" s="12"/>
      <c r="B126" s="12"/>
      <c r="C126" s="12"/>
      <c r="D126" s="13"/>
      <c r="E126" s="13"/>
      <c r="F126" s="14"/>
      <c r="G126" s="14"/>
      <c r="H126" s="15" t="str">
        <f aca="false">IF($A126="","",SUMIFS(Movimenti!$D$5:$D$2004,Movimenti!$B$5:$B$2004,$A126,Movimenti!$C$5:$C$2004,"Carico"))</f>
        <v/>
      </c>
      <c r="I126" s="15" t="str">
        <f aca="false">IF($A126="","",SUMIFS(Movimenti!$D$5:$D$2004,Movimenti!$B$5:$B$2004,$A126,Movimenti!$C$5:$C$2004,"Scarico"))</f>
        <v/>
      </c>
      <c r="J126" s="15" t="str">
        <f aca="false">IF($A126="","",H126-I126)</f>
        <v/>
      </c>
      <c r="K126" s="16" t="str">
        <f aca="false">IF($A126="","",IF(J126&lt;=0,"Finito",IF(J126&lt;=E126,"Da riordinare","OK")))</f>
        <v/>
      </c>
      <c r="L126" s="17" t="str">
        <f aca="false">IF($A126="","",J126*F126)</f>
        <v/>
      </c>
      <c r="M126" s="17" t="str">
        <f aca="false">IF($A126="","",J126*G126)</f>
        <v/>
      </c>
    </row>
    <row r="127" customFormat="false" ht="15" hidden="false" customHeight="false" outlineLevel="0" collapsed="false">
      <c r="A127" s="12"/>
      <c r="B127" s="12"/>
      <c r="C127" s="12"/>
      <c r="D127" s="13"/>
      <c r="E127" s="13"/>
      <c r="F127" s="14"/>
      <c r="G127" s="14"/>
      <c r="H127" s="15" t="str">
        <f aca="false">IF($A127="","",SUMIFS(Movimenti!$D$5:$D$2004,Movimenti!$B$5:$B$2004,$A127,Movimenti!$C$5:$C$2004,"Carico"))</f>
        <v/>
      </c>
      <c r="I127" s="15" t="str">
        <f aca="false">IF($A127="","",SUMIFS(Movimenti!$D$5:$D$2004,Movimenti!$B$5:$B$2004,$A127,Movimenti!$C$5:$C$2004,"Scarico"))</f>
        <v/>
      </c>
      <c r="J127" s="15" t="str">
        <f aca="false">IF($A127="","",H127-I127)</f>
        <v/>
      </c>
      <c r="K127" s="16" t="str">
        <f aca="false">IF($A127="","",IF(J127&lt;=0,"Finito",IF(J127&lt;=E127,"Da riordinare","OK")))</f>
        <v/>
      </c>
      <c r="L127" s="17" t="str">
        <f aca="false">IF($A127="","",J127*F127)</f>
        <v/>
      </c>
      <c r="M127" s="17" t="str">
        <f aca="false">IF($A127="","",J127*G127)</f>
        <v/>
      </c>
    </row>
    <row r="128" customFormat="false" ht="15" hidden="false" customHeight="false" outlineLevel="0" collapsed="false">
      <c r="A128" s="12"/>
      <c r="B128" s="12"/>
      <c r="C128" s="12"/>
      <c r="D128" s="13"/>
      <c r="E128" s="13"/>
      <c r="F128" s="14"/>
      <c r="G128" s="14"/>
      <c r="H128" s="15" t="str">
        <f aca="false">IF($A128="","",SUMIFS(Movimenti!$D$5:$D$2004,Movimenti!$B$5:$B$2004,$A128,Movimenti!$C$5:$C$2004,"Carico"))</f>
        <v/>
      </c>
      <c r="I128" s="15" t="str">
        <f aca="false">IF($A128="","",SUMIFS(Movimenti!$D$5:$D$2004,Movimenti!$B$5:$B$2004,$A128,Movimenti!$C$5:$C$2004,"Scarico"))</f>
        <v/>
      </c>
      <c r="J128" s="15" t="str">
        <f aca="false">IF($A128="","",H128-I128)</f>
        <v/>
      </c>
      <c r="K128" s="16" t="str">
        <f aca="false">IF($A128="","",IF(J128&lt;=0,"Finito",IF(J128&lt;=E128,"Da riordinare","OK")))</f>
        <v/>
      </c>
      <c r="L128" s="17" t="str">
        <f aca="false">IF($A128="","",J128*F128)</f>
        <v/>
      </c>
      <c r="M128" s="17" t="str">
        <f aca="false">IF($A128="","",J128*G128)</f>
        <v/>
      </c>
    </row>
    <row r="129" customFormat="false" ht="15" hidden="false" customHeight="false" outlineLevel="0" collapsed="false">
      <c r="A129" s="12"/>
      <c r="B129" s="12"/>
      <c r="C129" s="12"/>
      <c r="D129" s="13"/>
      <c r="E129" s="13"/>
      <c r="F129" s="14"/>
      <c r="G129" s="14"/>
      <c r="H129" s="15" t="str">
        <f aca="false">IF($A129="","",SUMIFS(Movimenti!$D$5:$D$2004,Movimenti!$B$5:$B$2004,$A129,Movimenti!$C$5:$C$2004,"Carico"))</f>
        <v/>
      </c>
      <c r="I129" s="15" t="str">
        <f aca="false">IF($A129="","",SUMIFS(Movimenti!$D$5:$D$2004,Movimenti!$B$5:$B$2004,$A129,Movimenti!$C$5:$C$2004,"Scarico"))</f>
        <v/>
      </c>
      <c r="J129" s="15" t="str">
        <f aca="false">IF($A129="","",H129-I129)</f>
        <v/>
      </c>
      <c r="K129" s="16" t="str">
        <f aca="false">IF($A129="","",IF(J129&lt;=0,"Finito",IF(J129&lt;=E129,"Da riordinare","OK")))</f>
        <v/>
      </c>
      <c r="L129" s="17" t="str">
        <f aca="false">IF($A129="","",J129*F129)</f>
        <v/>
      </c>
      <c r="M129" s="17" t="str">
        <f aca="false">IF($A129="","",J129*G129)</f>
        <v/>
      </c>
    </row>
    <row r="130" customFormat="false" ht="15" hidden="false" customHeight="false" outlineLevel="0" collapsed="false">
      <c r="A130" s="12"/>
      <c r="B130" s="12"/>
      <c r="C130" s="12"/>
      <c r="D130" s="13"/>
      <c r="E130" s="13"/>
      <c r="F130" s="14"/>
      <c r="G130" s="14"/>
      <c r="H130" s="15" t="str">
        <f aca="false">IF($A130="","",SUMIFS(Movimenti!$D$5:$D$2004,Movimenti!$B$5:$B$2004,$A130,Movimenti!$C$5:$C$2004,"Carico"))</f>
        <v/>
      </c>
      <c r="I130" s="15" t="str">
        <f aca="false">IF($A130="","",SUMIFS(Movimenti!$D$5:$D$2004,Movimenti!$B$5:$B$2004,$A130,Movimenti!$C$5:$C$2004,"Scarico"))</f>
        <v/>
      </c>
      <c r="J130" s="15" t="str">
        <f aca="false">IF($A130="","",H130-I130)</f>
        <v/>
      </c>
      <c r="K130" s="16" t="str">
        <f aca="false">IF($A130="","",IF(J130&lt;=0,"Finito",IF(J130&lt;=E130,"Da riordinare","OK")))</f>
        <v/>
      </c>
      <c r="L130" s="17" t="str">
        <f aca="false">IF($A130="","",J130*F130)</f>
        <v/>
      </c>
      <c r="M130" s="17" t="str">
        <f aca="false">IF($A130="","",J130*G130)</f>
        <v/>
      </c>
    </row>
    <row r="131" customFormat="false" ht="15" hidden="false" customHeight="false" outlineLevel="0" collapsed="false">
      <c r="A131" s="12"/>
      <c r="B131" s="12"/>
      <c r="C131" s="12"/>
      <c r="D131" s="13"/>
      <c r="E131" s="13"/>
      <c r="F131" s="14"/>
      <c r="G131" s="14"/>
      <c r="H131" s="15" t="str">
        <f aca="false">IF($A131="","",SUMIFS(Movimenti!$D$5:$D$2004,Movimenti!$B$5:$B$2004,$A131,Movimenti!$C$5:$C$2004,"Carico"))</f>
        <v/>
      </c>
      <c r="I131" s="15" t="str">
        <f aca="false">IF($A131="","",SUMIFS(Movimenti!$D$5:$D$2004,Movimenti!$B$5:$B$2004,$A131,Movimenti!$C$5:$C$2004,"Scarico"))</f>
        <v/>
      </c>
      <c r="J131" s="15" t="str">
        <f aca="false">IF($A131="","",H131-I131)</f>
        <v/>
      </c>
      <c r="K131" s="16" t="str">
        <f aca="false">IF($A131="","",IF(J131&lt;=0,"Finito",IF(J131&lt;=E131,"Da riordinare","OK")))</f>
        <v/>
      </c>
      <c r="L131" s="17" t="str">
        <f aca="false">IF($A131="","",J131*F131)</f>
        <v/>
      </c>
      <c r="M131" s="17" t="str">
        <f aca="false">IF($A131="","",J131*G131)</f>
        <v/>
      </c>
    </row>
    <row r="132" customFormat="false" ht="15" hidden="false" customHeight="false" outlineLevel="0" collapsed="false">
      <c r="A132" s="12"/>
      <c r="B132" s="12"/>
      <c r="C132" s="12"/>
      <c r="D132" s="13"/>
      <c r="E132" s="13"/>
      <c r="F132" s="14"/>
      <c r="G132" s="14"/>
      <c r="H132" s="15" t="str">
        <f aca="false">IF($A132="","",SUMIFS(Movimenti!$D$5:$D$2004,Movimenti!$B$5:$B$2004,$A132,Movimenti!$C$5:$C$2004,"Carico"))</f>
        <v/>
      </c>
      <c r="I132" s="15" t="str">
        <f aca="false">IF($A132="","",SUMIFS(Movimenti!$D$5:$D$2004,Movimenti!$B$5:$B$2004,$A132,Movimenti!$C$5:$C$2004,"Scarico"))</f>
        <v/>
      </c>
      <c r="J132" s="15" t="str">
        <f aca="false">IF($A132="","",H132-I132)</f>
        <v/>
      </c>
      <c r="K132" s="16" t="str">
        <f aca="false">IF($A132="","",IF(J132&lt;=0,"Finito",IF(J132&lt;=E132,"Da riordinare","OK")))</f>
        <v/>
      </c>
      <c r="L132" s="17" t="str">
        <f aca="false">IF($A132="","",J132*F132)</f>
        <v/>
      </c>
      <c r="M132" s="17" t="str">
        <f aca="false">IF($A132="","",J132*G132)</f>
        <v/>
      </c>
    </row>
    <row r="133" customFormat="false" ht="15" hidden="false" customHeight="false" outlineLevel="0" collapsed="false">
      <c r="A133" s="12"/>
      <c r="B133" s="12"/>
      <c r="C133" s="12"/>
      <c r="D133" s="13"/>
      <c r="E133" s="13"/>
      <c r="F133" s="14"/>
      <c r="G133" s="14"/>
      <c r="H133" s="15" t="str">
        <f aca="false">IF($A133="","",SUMIFS(Movimenti!$D$5:$D$2004,Movimenti!$B$5:$B$2004,$A133,Movimenti!$C$5:$C$2004,"Carico"))</f>
        <v/>
      </c>
      <c r="I133" s="15" t="str">
        <f aca="false">IF($A133="","",SUMIFS(Movimenti!$D$5:$D$2004,Movimenti!$B$5:$B$2004,$A133,Movimenti!$C$5:$C$2004,"Scarico"))</f>
        <v/>
      </c>
      <c r="J133" s="15" t="str">
        <f aca="false">IF($A133="","",H133-I133)</f>
        <v/>
      </c>
      <c r="K133" s="16" t="str">
        <f aca="false">IF($A133="","",IF(J133&lt;=0,"Finito",IF(J133&lt;=E133,"Da riordinare","OK")))</f>
        <v/>
      </c>
      <c r="L133" s="17" t="str">
        <f aca="false">IF($A133="","",J133*F133)</f>
        <v/>
      </c>
      <c r="M133" s="17" t="str">
        <f aca="false">IF($A133="","",J133*G133)</f>
        <v/>
      </c>
    </row>
    <row r="134" customFormat="false" ht="15" hidden="false" customHeight="false" outlineLevel="0" collapsed="false">
      <c r="A134" s="12"/>
      <c r="B134" s="12"/>
      <c r="C134" s="12"/>
      <c r="D134" s="13"/>
      <c r="E134" s="13"/>
      <c r="F134" s="14"/>
      <c r="G134" s="14"/>
      <c r="H134" s="15" t="str">
        <f aca="false">IF($A134="","",SUMIFS(Movimenti!$D$5:$D$2004,Movimenti!$B$5:$B$2004,$A134,Movimenti!$C$5:$C$2004,"Carico"))</f>
        <v/>
      </c>
      <c r="I134" s="15" t="str">
        <f aca="false">IF($A134="","",SUMIFS(Movimenti!$D$5:$D$2004,Movimenti!$B$5:$B$2004,$A134,Movimenti!$C$5:$C$2004,"Scarico"))</f>
        <v/>
      </c>
      <c r="J134" s="15" t="str">
        <f aca="false">IF($A134="","",H134-I134)</f>
        <v/>
      </c>
      <c r="K134" s="16" t="str">
        <f aca="false">IF($A134="","",IF(J134&lt;=0,"Finito",IF(J134&lt;=E134,"Da riordinare","OK")))</f>
        <v/>
      </c>
      <c r="L134" s="17" t="str">
        <f aca="false">IF($A134="","",J134*F134)</f>
        <v/>
      </c>
      <c r="M134" s="17" t="str">
        <f aca="false">IF($A134="","",J134*G134)</f>
        <v/>
      </c>
    </row>
    <row r="135" customFormat="false" ht="15" hidden="false" customHeight="false" outlineLevel="0" collapsed="false">
      <c r="A135" s="12"/>
      <c r="B135" s="12"/>
      <c r="C135" s="12"/>
      <c r="D135" s="13"/>
      <c r="E135" s="13"/>
      <c r="F135" s="14"/>
      <c r="G135" s="14"/>
      <c r="H135" s="15" t="str">
        <f aca="false">IF($A135="","",SUMIFS(Movimenti!$D$5:$D$2004,Movimenti!$B$5:$B$2004,$A135,Movimenti!$C$5:$C$2004,"Carico"))</f>
        <v/>
      </c>
      <c r="I135" s="15" t="str">
        <f aca="false">IF($A135="","",SUMIFS(Movimenti!$D$5:$D$2004,Movimenti!$B$5:$B$2004,$A135,Movimenti!$C$5:$C$2004,"Scarico"))</f>
        <v/>
      </c>
      <c r="J135" s="15" t="str">
        <f aca="false">IF($A135="","",H135-I135)</f>
        <v/>
      </c>
      <c r="K135" s="16" t="str">
        <f aca="false">IF($A135="","",IF(J135&lt;=0,"Finito",IF(J135&lt;=E135,"Da riordinare","OK")))</f>
        <v/>
      </c>
      <c r="L135" s="17" t="str">
        <f aca="false">IF($A135="","",J135*F135)</f>
        <v/>
      </c>
      <c r="M135" s="17" t="str">
        <f aca="false">IF($A135="","",J135*G135)</f>
        <v/>
      </c>
    </row>
    <row r="136" customFormat="false" ht="15" hidden="false" customHeight="false" outlineLevel="0" collapsed="false">
      <c r="A136" s="12"/>
      <c r="B136" s="12"/>
      <c r="C136" s="12"/>
      <c r="D136" s="13"/>
      <c r="E136" s="13"/>
      <c r="F136" s="14"/>
      <c r="G136" s="14"/>
      <c r="H136" s="15" t="str">
        <f aca="false">IF($A136="","",SUMIFS(Movimenti!$D$5:$D$2004,Movimenti!$B$5:$B$2004,$A136,Movimenti!$C$5:$C$2004,"Carico"))</f>
        <v/>
      </c>
      <c r="I136" s="15" t="str">
        <f aca="false">IF($A136="","",SUMIFS(Movimenti!$D$5:$D$2004,Movimenti!$B$5:$B$2004,$A136,Movimenti!$C$5:$C$2004,"Scarico"))</f>
        <v/>
      </c>
      <c r="J136" s="15" t="str">
        <f aca="false">IF($A136="","",H136-I136)</f>
        <v/>
      </c>
      <c r="K136" s="16" t="str">
        <f aca="false">IF($A136="","",IF(J136&lt;=0,"Finito",IF(J136&lt;=E136,"Da riordinare","OK")))</f>
        <v/>
      </c>
      <c r="L136" s="17" t="str">
        <f aca="false">IF($A136="","",J136*F136)</f>
        <v/>
      </c>
      <c r="M136" s="17" t="str">
        <f aca="false">IF($A136="","",J136*G136)</f>
        <v/>
      </c>
    </row>
    <row r="137" customFormat="false" ht="15" hidden="false" customHeight="false" outlineLevel="0" collapsed="false">
      <c r="A137" s="12"/>
      <c r="B137" s="12"/>
      <c r="C137" s="12"/>
      <c r="D137" s="13"/>
      <c r="E137" s="13"/>
      <c r="F137" s="14"/>
      <c r="G137" s="14"/>
      <c r="H137" s="15" t="str">
        <f aca="false">IF($A137="","",SUMIFS(Movimenti!$D$5:$D$2004,Movimenti!$B$5:$B$2004,$A137,Movimenti!$C$5:$C$2004,"Carico"))</f>
        <v/>
      </c>
      <c r="I137" s="15" t="str">
        <f aca="false">IF($A137="","",SUMIFS(Movimenti!$D$5:$D$2004,Movimenti!$B$5:$B$2004,$A137,Movimenti!$C$5:$C$2004,"Scarico"))</f>
        <v/>
      </c>
      <c r="J137" s="15" t="str">
        <f aca="false">IF($A137="","",H137-I137)</f>
        <v/>
      </c>
      <c r="K137" s="16" t="str">
        <f aca="false">IF($A137="","",IF(J137&lt;=0,"Finito",IF(J137&lt;=E137,"Da riordinare","OK")))</f>
        <v/>
      </c>
      <c r="L137" s="17" t="str">
        <f aca="false">IF($A137="","",J137*F137)</f>
        <v/>
      </c>
      <c r="M137" s="17" t="str">
        <f aca="false">IF($A137="","",J137*G137)</f>
        <v/>
      </c>
    </row>
    <row r="138" customFormat="false" ht="15" hidden="false" customHeight="false" outlineLevel="0" collapsed="false">
      <c r="A138" s="12"/>
      <c r="B138" s="12"/>
      <c r="C138" s="12"/>
      <c r="D138" s="13"/>
      <c r="E138" s="13"/>
      <c r="F138" s="14"/>
      <c r="G138" s="14"/>
      <c r="H138" s="15" t="str">
        <f aca="false">IF($A138="","",SUMIFS(Movimenti!$D$5:$D$2004,Movimenti!$B$5:$B$2004,$A138,Movimenti!$C$5:$C$2004,"Carico"))</f>
        <v/>
      </c>
      <c r="I138" s="15" t="str">
        <f aca="false">IF($A138="","",SUMIFS(Movimenti!$D$5:$D$2004,Movimenti!$B$5:$B$2004,$A138,Movimenti!$C$5:$C$2004,"Scarico"))</f>
        <v/>
      </c>
      <c r="J138" s="15" t="str">
        <f aca="false">IF($A138="","",H138-I138)</f>
        <v/>
      </c>
      <c r="K138" s="16" t="str">
        <f aca="false">IF($A138="","",IF(J138&lt;=0,"Finito",IF(J138&lt;=E138,"Da riordinare","OK")))</f>
        <v/>
      </c>
      <c r="L138" s="17" t="str">
        <f aca="false">IF($A138="","",J138*F138)</f>
        <v/>
      </c>
      <c r="M138" s="17" t="str">
        <f aca="false">IF($A138="","",J138*G138)</f>
        <v/>
      </c>
    </row>
    <row r="139" customFormat="false" ht="15" hidden="false" customHeight="false" outlineLevel="0" collapsed="false">
      <c r="A139" s="12"/>
      <c r="B139" s="12"/>
      <c r="C139" s="12"/>
      <c r="D139" s="13"/>
      <c r="E139" s="13"/>
      <c r="F139" s="14"/>
      <c r="G139" s="14"/>
      <c r="H139" s="15" t="str">
        <f aca="false">IF($A139="","",SUMIFS(Movimenti!$D$5:$D$2004,Movimenti!$B$5:$B$2004,$A139,Movimenti!$C$5:$C$2004,"Carico"))</f>
        <v/>
      </c>
      <c r="I139" s="15" t="str">
        <f aca="false">IF($A139="","",SUMIFS(Movimenti!$D$5:$D$2004,Movimenti!$B$5:$B$2004,$A139,Movimenti!$C$5:$C$2004,"Scarico"))</f>
        <v/>
      </c>
      <c r="J139" s="15" t="str">
        <f aca="false">IF($A139="","",H139-I139)</f>
        <v/>
      </c>
      <c r="K139" s="16" t="str">
        <f aca="false">IF($A139="","",IF(J139&lt;=0,"Finito",IF(J139&lt;=E139,"Da riordinare","OK")))</f>
        <v/>
      </c>
      <c r="L139" s="17" t="str">
        <f aca="false">IF($A139="","",J139*F139)</f>
        <v/>
      </c>
      <c r="M139" s="17" t="str">
        <f aca="false">IF($A139="","",J139*G139)</f>
        <v/>
      </c>
    </row>
    <row r="140" customFormat="false" ht="15" hidden="false" customHeight="false" outlineLevel="0" collapsed="false">
      <c r="A140" s="12"/>
      <c r="B140" s="12"/>
      <c r="C140" s="12"/>
      <c r="D140" s="13"/>
      <c r="E140" s="13"/>
      <c r="F140" s="14"/>
      <c r="G140" s="14"/>
      <c r="H140" s="15" t="str">
        <f aca="false">IF($A140="","",SUMIFS(Movimenti!$D$5:$D$2004,Movimenti!$B$5:$B$2004,$A140,Movimenti!$C$5:$C$2004,"Carico"))</f>
        <v/>
      </c>
      <c r="I140" s="15" t="str">
        <f aca="false">IF($A140="","",SUMIFS(Movimenti!$D$5:$D$2004,Movimenti!$B$5:$B$2004,$A140,Movimenti!$C$5:$C$2004,"Scarico"))</f>
        <v/>
      </c>
      <c r="J140" s="15" t="str">
        <f aca="false">IF($A140="","",H140-I140)</f>
        <v/>
      </c>
      <c r="K140" s="16" t="str">
        <f aca="false">IF($A140="","",IF(J140&lt;=0,"Finito",IF(J140&lt;=E140,"Da riordinare","OK")))</f>
        <v/>
      </c>
      <c r="L140" s="17" t="str">
        <f aca="false">IF($A140="","",J140*F140)</f>
        <v/>
      </c>
      <c r="M140" s="17" t="str">
        <f aca="false">IF($A140="","",J140*G140)</f>
        <v/>
      </c>
    </row>
    <row r="141" customFormat="false" ht="15" hidden="false" customHeight="false" outlineLevel="0" collapsed="false">
      <c r="A141" s="12"/>
      <c r="B141" s="12"/>
      <c r="C141" s="12"/>
      <c r="D141" s="13"/>
      <c r="E141" s="13"/>
      <c r="F141" s="14"/>
      <c r="G141" s="14"/>
      <c r="H141" s="15" t="str">
        <f aca="false">IF($A141="","",SUMIFS(Movimenti!$D$5:$D$2004,Movimenti!$B$5:$B$2004,$A141,Movimenti!$C$5:$C$2004,"Carico"))</f>
        <v/>
      </c>
      <c r="I141" s="15" t="str">
        <f aca="false">IF($A141="","",SUMIFS(Movimenti!$D$5:$D$2004,Movimenti!$B$5:$B$2004,$A141,Movimenti!$C$5:$C$2004,"Scarico"))</f>
        <v/>
      </c>
      <c r="J141" s="15" t="str">
        <f aca="false">IF($A141="","",H141-I141)</f>
        <v/>
      </c>
      <c r="K141" s="16" t="str">
        <f aca="false">IF($A141="","",IF(J141&lt;=0,"Finito",IF(J141&lt;=E141,"Da riordinare","OK")))</f>
        <v/>
      </c>
      <c r="L141" s="17" t="str">
        <f aca="false">IF($A141="","",J141*F141)</f>
        <v/>
      </c>
      <c r="M141" s="17" t="str">
        <f aca="false">IF($A141="","",J141*G141)</f>
        <v/>
      </c>
    </row>
    <row r="142" customFormat="false" ht="15" hidden="false" customHeight="false" outlineLevel="0" collapsed="false">
      <c r="A142" s="12"/>
      <c r="B142" s="12"/>
      <c r="C142" s="12"/>
      <c r="D142" s="13"/>
      <c r="E142" s="13"/>
      <c r="F142" s="14"/>
      <c r="G142" s="14"/>
      <c r="H142" s="15" t="str">
        <f aca="false">IF($A142="","",SUMIFS(Movimenti!$D$5:$D$2004,Movimenti!$B$5:$B$2004,$A142,Movimenti!$C$5:$C$2004,"Carico"))</f>
        <v/>
      </c>
      <c r="I142" s="15" t="str">
        <f aca="false">IF($A142="","",SUMIFS(Movimenti!$D$5:$D$2004,Movimenti!$B$5:$B$2004,$A142,Movimenti!$C$5:$C$2004,"Scarico"))</f>
        <v/>
      </c>
      <c r="J142" s="15" t="str">
        <f aca="false">IF($A142="","",H142-I142)</f>
        <v/>
      </c>
      <c r="K142" s="16" t="str">
        <f aca="false">IF($A142="","",IF(J142&lt;=0,"Finito",IF(J142&lt;=E142,"Da riordinare","OK")))</f>
        <v/>
      </c>
      <c r="L142" s="17" t="str">
        <f aca="false">IF($A142="","",J142*F142)</f>
        <v/>
      </c>
      <c r="M142" s="17" t="str">
        <f aca="false">IF($A142="","",J142*G142)</f>
        <v/>
      </c>
    </row>
    <row r="143" customFormat="false" ht="15" hidden="false" customHeight="false" outlineLevel="0" collapsed="false">
      <c r="A143" s="12"/>
      <c r="B143" s="12"/>
      <c r="C143" s="12"/>
      <c r="D143" s="13"/>
      <c r="E143" s="13"/>
      <c r="F143" s="14"/>
      <c r="G143" s="14"/>
      <c r="H143" s="15" t="str">
        <f aca="false">IF($A143="","",SUMIFS(Movimenti!$D$5:$D$2004,Movimenti!$B$5:$B$2004,$A143,Movimenti!$C$5:$C$2004,"Carico"))</f>
        <v/>
      </c>
      <c r="I143" s="15" t="str">
        <f aca="false">IF($A143="","",SUMIFS(Movimenti!$D$5:$D$2004,Movimenti!$B$5:$B$2004,$A143,Movimenti!$C$5:$C$2004,"Scarico"))</f>
        <v/>
      </c>
      <c r="J143" s="15" t="str">
        <f aca="false">IF($A143="","",H143-I143)</f>
        <v/>
      </c>
      <c r="K143" s="16" t="str">
        <f aca="false">IF($A143="","",IF(J143&lt;=0,"Finito",IF(J143&lt;=E143,"Da riordinare","OK")))</f>
        <v/>
      </c>
      <c r="L143" s="17" t="str">
        <f aca="false">IF($A143="","",J143*F143)</f>
        <v/>
      </c>
      <c r="M143" s="17" t="str">
        <f aca="false">IF($A143="","",J143*G143)</f>
        <v/>
      </c>
    </row>
    <row r="144" customFormat="false" ht="15" hidden="false" customHeight="false" outlineLevel="0" collapsed="false">
      <c r="A144" s="12"/>
      <c r="B144" s="12"/>
      <c r="C144" s="12"/>
      <c r="D144" s="13"/>
      <c r="E144" s="13"/>
      <c r="F144" s="14"/>
      <c r="G144" s="14"/>
      <c r="H144" s="15" t="str">
        <f aca="false">IF($A144="","",SUMIFS(Movimenti!$D$5:$D$2004,Movimenti!$B$5:$B$2004,$A144,Movimenti!$C$5:$C$2004,"Carico"))</f>
        <v/>
      </c>
      <c r="I144" s="15" t="str">
        <f aca="false">IF($A144="","",SUMIFS(Movimenti!$D$5:$D$2004,Movimenti!$B$5:$B$2004,$A144,Movimenti!$C$5:$C$2004,"Scarico"))</f>
        <v/>
      </c>
      <c r="J144" s="15" t="str">
        <f aca="false">IF($A144="","",H144-I144)</f>
        <v/>
      </c>
      <c r="K144" s="16" t="str">
        <f aca="false">IF($A144="","",IF(J144&lt;=0,"Finito",IF(J144&lt;=E144,"Da riordinare","OK")))</f>
        <v/>
      </c>
      <c r="L144" s="17" t="str">
        <f aca="false">IF($A144="","",J144*F144)</f>
        <v/>
      </c>
      <c r="M144" s="17" t="str">
        <f aca="false">IF($A144="","",J144*G144)</f>
        <v/>
      </c>
    </row>
    <row r="145" customFormat="false" ht="15" hidden="false" customHeight="false" outlineLevel="0" collapsed="false">
      <c r="A145" s="12"/>
      <c r="B145" s="12"/>
      <c r="C145" s="12"/>
      <c r="D145" s="13"/>
      <c r="E145" s="13"/>
      <c r="F145" s="14"/>
      <c r="G145" s="14"/>
      <c r="H145" s="15" t="str">
        <f aca="false">IF($A145="","",SUMIFS(Movimenti!$D$5:$D$2004,Movimenti!$B$5:$B$2004,$A145,Movimenti!$C$5:$C$2004,"Carico"))</f>
        <v/>
      </c>
      <c r="I145" s="15" t="str">
        <f aca="false">IF($A145="","",SUMIFS(Movimenti!$D$5:$D$2004,Movimenti!$B$5:$B$2004,$A145,Movimenti!$C$5:$C$2004,"Scarico"))</f>
        <v/>
      </c>
      <c r="J145" s="15" t="str">
        <f aca="false">IF($A145="","",H145-I145)</f>
        <v/>
      </c>
      <c r="K145" s="16" t="str">
        <f aca="false">IF($A145="","",IF(J145&lt;=0,"Finito",IF(J145&lt;=E145,"Da riordinare","OK")))</f>
        <v/>
      </c>
      <c r="L145" s="17" t="str">
        <f aca="false">IF($A145="","",J145*F145)</f>
        <v/>
      </c>
      <c r="M145" s="17" t="str">
        <f aca="false">IF($A145="","",J145*G145)</f>
        <v/>
      </c>
    </row>
    <row r="146" customFormat="false" ht="15" hidden="false" customHeight="false" outlineLevel="0" collapsed="false">
      <c r="A146" s="12"/>
      <c r="B146" s="12"/>
      <c r="C146" s="12"/>
      <c r="D146" s="13"/>
      <c r="E146" s="13"/>
      <c r="F146" s="14"/>
      <c r="G146" s="14"/>
      <c r="H146" s="15" t="str">
        <f aca="false">IF($A146="","",SUMIFS(Movimenti!$D$5:$D$2004,Movimenti!$B$5:$B$2004,$A146,Movimenti!$C$5:$C$2004,"Carico"))</f>
        <v/>
      </c>
      <c r="I146" s="15" t="str">
        <f aca="false">IF($A146="","",SUMIFS(Movimenti!$D$5:$D$2004,Movimenti!$B$5:$B$2004,$A146,Movimenti!$C$5:$C$2004,"Scarico"))</f>
        <v/>
      </c>
      <c r="J146" s="15" t="str">
        <f aca="false">IF($A146="","",H146-I146)</f>
        <v/>
      </c>
      <c r="K146" s="16" t="str">
        <f aca="false">IF($A146="","",IF(J146&lt;=0,"Finito",IF(J146&lt;=E146,"Da riordinare","OK")))</f>
        <v/>
      </c>
      <c r="L146" s="17" t="str">
        <f aca="false">IF($A146="","",J146*F146)</f>
        <v/>
      </c>
      <c r="M146" s="17" t="str">
        <f aca="false">IF($A146="","",J146*G146)</f>
        <v/>
      </c>
    </row>
    <row r="147" customFormat="false" ht="15" hidden="false" customHeight="false" outlineLevel="0" collapsed="false">
      <c r="A147" s="12"/>
      <c r="B147" s="12"/>
      <c r="C147" s="12"/>
      <c r="D147" s="13"/>
      <c r="E147" s="13"/>
      <c r="F147" s="14"/>
      <c r="G147" s="14"/>
      <c r="H147" s="15" t="str">
        <f aca="false">IF($A147="","",SUMIFS(Movimenti!$D$5:$D$2004,Movimenti!$B$5:$B$2004,$A147,Movimenti!$C$5:$C$2004,"Carico"))</f>
        <v/>
      </c>
      <c r="I147" s="15" t="str">
        <f aca="false">IF($A147="","",SUMIFS(Movimenti!$D$5:$D$2004,Movimenti!$B$5:$B$2004,$A147,Movimenti!$C$5:$C$2004,"Scarico"))</f>
        <v/>
      </c>
      <c r="J147" s="15" t="str">
        <f aca="false">IF($A147="","",H147-I147)</f>
        <v/>
      </c>
      <c r="K147" s="16" t="str">
        <f aca="false">IF($A147="","",IF(J147&lt;=0,"Finito",IF(J147&lt;=E147,"Da riordinare","OK")))</f>
        <v/>
      </c>
      <c r="L147" s="17" t="str">
        <f aca="false">IF($A147="","",J147*F147)</f>
        <v/>
      </c>
      <c r="M147" s="17" t="str">
        <f aca="false">IF($A147="","",J147*G147)</f>
        <v/>
      </c>
    </row>
    <row r="148" customFormat="false" ht="15" hidden="false" customHeight="false" outlineLevel="0" collapsed="false">
      <c r="A148" s="12"/>
      <c r="B148" s="12"/>
      <c r="C148" s="12"/>
      <c r="D148" s="13"/>
      <c r="E148" s="13"/>
      <c r="F148" s="14"/>
      <c r="G148" s="14"/>
      <c r="H148" s="15" t="str">
        <f aca="false">IF($A148="","",SUMIFS(Movimenti!$D$5:$D$2004,Movimenti!$B$5:$B$2004,$A148,Movimenti!$C$5:$C$2004,"Carico"))</f>
        <v/>
      </c>
      <c r="I148" s="15" t="str">
        <f aca="false">IF($A148="","",SUMIFS(Movimenti!$D$5:$D$2004,Movimenti!$B$5:$B$2004,$A148,Movimenti!$C$5:$C$2004,"Scarico"))</f>
        <v/>
      </c>
      <c r="J148" s="15" t="str">
        <f aca="false">IF($A148="","",H148-I148)</f>
        <v/>
      </c>
      <c r="K148" s="16" t="str">
        <f aca="false">IF($A148="","",IF(J148&lt;=0,"Finito",IF(J148&lt;=E148,"Da riordinare","OK")))</f>
        <v/>
      </c>
      <c r="L148" s="17" t="str">
        <f aca="false">IF($A148="","",J148*F148)</f>
        <v/>
      </c>
      <c r="M148" s="17" t="str">
        <f aca="false">IF($A148="","",J148*G148)</f>
        <v/>
      </c>
    </row>
    <row r="149" customFormat="false" ht="15" hidden="false" customHeight="false" outlineLevel="0" collapsed="false">
      <c r="A149" s="12"/>
      <c r="B149" s="12"/>
      <c r="C149" s="12"/>
      <c r="D149" s="13"/>
      <c r="E149" s="13"/>
      <c r="F149" s="14"/>
      <c r="G149" s="14"/>
      <c r="H149" s="15" t="str">
        <f aca="false">IF($A149="","",SUMIFS(Movimenti!$D$5:$D$2004,Movimenti!$B$5:$B$2004,$A149,Movimenti!$C$5:$C$2004,"Carico"))</f>
        <v/>
      </c>
      <c r="I149" s="15" t="str">
        <f aca="false">IF($A149="","",SUMIFS(Movimenti!$D$5:$D$2004,Movimenti!$B$5:$B$2004,$A149,Movimenti!$C$5:$C$2004,"Scarico"))</f>
        <v/>
      </c>
      <c r="J149" s="15" t="str">
        <f aca="false">IF($A149="","",H149-I149)</f>
        <v/>
      </c>
      <c r="K149" s="16" t="str">
        <f aca="false">IF($A149="","",IF(J149&lt;=0,"Finito",IF(J149&lt;=E149,"Da riordinare","OK")))</f>
        <v/>
      </c>
      <c r="L149" s="17" t="str">
        <f aca="false">IF($A149="","",J149*F149)</f>
        <v/>
      </c>
      <c r="M149" s="17" t="str">
        <f aca="false">IF($A149="","",J149*G149)</f>
        <v/>
      </c>
    </row>
    <row r="150" customFormat="false" ht="15" hidden="false" customHeight="false" outlineLevel="0" collapsed="false">
      <c r="A150" s="12"/>
      <c r="B150" s="12"/>
      <c r="C150" s="12"/>
      <c r="D150" s="13"/>
      <c r="E150" s="13"/>
      <c r="F150" s="14"/>
      <c r="G150" s="14"/>
      <c r="H150" s="15" t="str">
        <f aca="false">IF($A150="","",SUMIFS(Movimenti!$D$5:$D$2004,Movimenti!$B$5:$B$2004,$A150,Movimenti!$C$5:$C$2004,"Carico"))</f>
        <v/>
      </c>
      <c r="I150" s="15" t="str">
        <f aca="false">IF($A150="","",SUMIFS(Movimenti!$D$5:$D$2004,Movimenti!$B$5:$B$2004,$A150,Movimenti!$C$5:$C$2004,"Scarico"))</f>
        <v/>
      </c>
      <c r="J150" s="15" t="str">
        <f aca="false">IF($A150="","",H150-I150)</f>
        <v/>
      </c>
      <c r="K150" s="16" t="str">
        <f aca="false">IF($A150="","",IF(J150&lt;=0,"Finito",IF(J150&lt;=E150,"Da riordinare","OK")))</f>
        <v/>
      </c>
      <c r="L150" s="17" t="str">
        <f aca="false">IF($A150="","",J150*F150)</f>
        <v/>
      </c>
      <c r="M150" s="17" t="str">
        <f aca="false">IF($A150="","",J150*G150)</f>
        <v/>
      </c>
    </row>
    <row r="151" customFormat="false" ht="15" hidden="false" customHeight="false" outlineLevel="0" collapsed="false">
      <c r="A151" s="12"/>
      <c r="B151" s="12"/>
      <c r="C151" s="12"/>
      <c r="D151" s="13"/>
      <c r="E151" s="13"/>
      <c r="F151" s="14"/>
      <c r="G151" s="14"/>
      <c r="H151" s="15" t="str">
        <f aca="false">IF($A151="","",SUMIFS(Movimenti!$D$5:$D$2004,Movimenti!$B$5:$B$2004,$A151,Movimenti!$C$5:$C$2004,"Carico"))</f>
        <v/>
      </c>
      <c r="I151" s="15" t="str">
        <f aca="false">IF($A151="","",SUMIFS(Movimenti!$D$5:$D$2004,Movimenti!$B$5:$B$2004,$A151,Movimenti!$C$5:$C$2004,"Scarico"))</f>
        <v/>
      </c>
      <c r="J151" s="15" t="str">
        <f aca="false">IF($A151="","",H151-I151)</f>
        <v/>
      </c>
      <c r="K151" s="16" t="str">
        <f aca="false">IF($A151="","",IF(J151&lt;=0,"Finito",IF(J151&lt;=E151,"Da riordinare","OK")))</f>
        <v/>
      </c>
      <c r="L151" s="17" t="str">
        <f aca="false">IF($A151="","",J151*F151)</f>
        <v/>
      </c>
      <c r="M151" s="17" t="str">
        <f aca="false">IF($A151="","",J151*G151)</f>
        <v/>
      </c>
    </row>
    <row r="152" customFormat="false" ht="15" hidden="false" customHeight="false" outlineLevel="0" collapsed="false">
      <c r="A152" s="12"/>
      <c r="B152" s="12"/>
      <c r="C152" s="12"/>
      <c r="D152" s="13"/>
      <c r="E152" s="13"/>
      <c r="F152" s="14"/>
      <c r="G152" s="14"/>
      <c r="H152" s="15" t="str">
        <f aca="false">IF($A152="","",SUMIFS(Movimenti!$D$5:$D$2004,Movimenti!$B$5:$B$2004,$A152,Movimenti!$C$5:$C$2004,"Carico"))</f>
        <v/>
      </c>
      <c r="I152" s="15" t="str">
        <f aca="false">IF($A152="","",SUMIFS(Movimenti!$D$5:$D$2004,Movimenti!$B$5:$B$2004,$A152,Movimenti!$C$5:$C$2004,"Scarico"))</f>
        <v/>
      </c>
      <c r="J152" s="15" t="str">
        <f aca="false">IF($A152="","",H152-I152)</f>
        <v/>
      </c>
      <c r="K152" s="16" t="str">
        <f aca="false">IF($A152="","",IF(J152&lt;=0,"Finito",IF(J152&lt;=E152,"Da riordinare","OK")))</f>
        <v/>
      </c>
      <c r="L152" s="17" t="str">
        <f aca="false">IF($A152="","",J152*F152)</f>
        <v/>
      </c>
      <c r="M152" s="17" t="str">
        <f aca="false">IF($A152="","",J152*G152)</f>
        <v/>
      </c>
    </row>
    <row r="153" customFormat="false" ht="15" hidden="false" customHeight="false" outlineLevel="0" collapsed="false">
      <c r="A153" s="12"/>
      <c r="B153" s="12"/>
      <c r="C153" s="12"/>
      <c r="D153" s="13"/>
      <c r="E153" s="13"/>
      <c r="F153" s="14"/>
      <c r="G153" s="14"/>
      <c r="H153" s="15" t="str">
        <f aca="false">IF($A153="","",SUMIFS(Movimenti!$D$5:$D$2004,Movimenti!$B$5:$B$2004,$A153,Movimenti!$C$5:$C$2004,"Carico"))</f>
        <v/>
      </c>
      <c r="I153" s="15" t="str">
        <f aca="false">IF($A153="","",SUMIFS(Movimenti!$D$5:$D$2004,Movimenti!$B$5:$B$2004,$A153,Movimenti!$C$5:$C$2004,"Scarico"))</f>
        <v/>
      </c>
      <c r="J153" s="15" t="str">
        <f aca="false">IF($A153="","",H153-I153)</f>
        <v/>
      </c>
      <c r="K153" s="16" t="str">
        <f aca="false">IF($A153="","",IF(J153&lt;=0,"Finito",IF(J153&lt;=E153,"Da riordinare","OK")))</f>
        <v/>
      </c>
      <c r="L153" s="17" t="str">
        <f aca="false">IF($A153="","",J153*F153)</f>
        <v/>
      </c>
      <c r="M153" s="17" t="str">
        <f aca="false">IF($A153="","",J153*G153)</f>
        <v/>
      </c>
    </row>
    <row r="154" customFormat="false" ht="15" hidden="false" customHeight="false" outlineLevel="0" collapsed="false">
      <c r="A154" s="12"/>
      <c r="B154" s="12"/>
      <c r="C154" s="12"/>
      <c r="D154" s="13"/>
      <c r="E154" s="13"/>
      <c r="F154" s="14"/>
      <c r="G154" s="14"/>
      <c r="H154" s="15" t="str">
        <f aca="false">IF($A154="","",SUMIFS(Movimenti!$D$5:$D$2004,Movimenti!$B$5:$B$2004,$A154,Movimenti!$C$5:$C$2004,"Carico"))</f>
        <v/>
      </c>
      <c r="I154" s="15" t="str">
        <f aca="false">IF($A154="","",SUMIFS(Movimenti!$D$5:$D$2004,Movimenti!$B$5:$B$2004,$A154,Movimenti!$C$5:$C$2004,"Scarico"))</f>
        <v/>
      </c>
      <c r="J154" s="15" t="str">
        <f aca="false">IF($A154="","",H154-I154)</f>
        <v/>
      </c>
      <c r="K154" s="16" t="str">
        <f aca="false">IF($A154="","",IF(J154&lt;=0,"Finito",IF(J154&lt;=E154,"Da riordinare","OK")))</f>
        <v/>
      </c>
      <c r="L154" s="17" t="str">
        <f aca="false">IF($A154="","",J154*F154)</f>
        <v/>
      </c>
      <c r="M154" s="17" t="str">
        <f aca="false">IF($A154="","",J154*G154)</f>
        <v/>
      </c>
    </row>
    <row r="155" customFormat="false" ht="15" hidden="false" customHeight="false" outlineLevel="0" collapsed="false">
      <c r="A155" s="12"/>
      <c r="B155" s="12"/>
      <c r="C155" s="12"/>
      <c r="D155" s="13"/>
      <c r="E155" s="13"/>
      <c r="F155" s="14"/>
      <c r="G155" s="14"/>
      <c r="H155" s="15" t="str">
        <f aca="false">IF($A155="","",SUMIFS(Movimenti!$D$5:$D$2004,Movimenti!$B$5:$B$2004,$A155,Movimenti!$C$5:$C$2004,"Carico"))</f>
        <v/>
      </c>
      <c r="I155" s="15" t="str">
        <f aca="false">IF($A155="","",SUMIFS(Movimenti!$D$5:$D$2004,Movimenti!$B$5:$B$2004,$A155,Movimenti!$C$5:$C$2004,"Scarico"))</f>
        <v/>
      </c>
      <c r="J155" s="15" t="str">
        <f aca="false">IF($A155="","",H155-I155)</f>
        <v/>
      </c>
      <c r="K155" s="16" t="str">
        <f aca="false">IF($A155="","",IF(J155&lt;=0,"Finito",IF(J155&lt;=E155,"Da riordinare","OK")))</f>
        <v/>
      </c>
      <c r="L155" s="17" t="str">
        <f aca="false">IF($A155="","",J155*F155)</f>
        <v/>
      </c>
      <c r="M155" s="17" t="str">
        <f aca="false">IF($A155="","",J155*G155)</f>
        <v/>
      </c>
    </row>
    <row r="156" customFormat="false" ht="15" hidden="false" customHeight="false" outlineLevel="0" collapsed="false">
      <c r="A156" s="12"/>
      <c r="B156" s="12"/>
      <c r="C156" s="12"/>
      <c r="D156" s="13"/>
      <c r="E156" s="13"/>
      <c r="F156" s="14"/>
      <c r="G156" s="14"/>
      <c r="H156" s="15" t="str">
        <f aca="false">IF($A156="","",SUMIFS(Movimenti!$D$5:$D$2004,Movimenti!$B$5:$B$2004,$A156,Movimenti!$C$5:$C$2004,"Carico"))</f>
        <v/>
      </c>
      <c r="I156" s="15" t="str">
        <f aca="false">IF($A156="","",SUMIFS(Movimenti!$D$5:$D$2004,Movimenti!$B$5:$B$2004,$A156,Movimenti!$C$5:$C$2004,"Scarico"))</f>
        <v/>
      </c>
      <c r="J156" s="15" t="str">
        <f aca="false">IF($A156="","",H156-I156)</f>
        <v/>
      </c>
      <c r="K156" s="16" t="str">
        <f aca="false">IF($A156="","",IF(J156&lt;=0,"Finito",IF(J156&lt;=E156,"Da riordinare","OK")))</f>
        <v/>
      </c>
      <c r="L156" s="17" t="str">
        <f aca="false">IF($A156="","",J156*F156)</f>
        <v/>
      </c>
      <c r="M156" s="17" t="str">
        <f aca="false">IF($A156="","",J156*G156)</f>
        <v/>
      </c>
    </row>
    <row r="157" customFormat="false" ht="15" hidden="false" customHeight="false" outlineLevel="0" collapsed="false">
      <c r="A157" s="12"/>
      <c r="B157" s="12"/>
      <c r="C157" s="12"/>
      <c r="D157" s="13"/>
      <c r="E157" s="13"/>
      <c r="F157" s="14"/>
      <c r="G157" s="14"/>
      <c r="H157" s="15" t="str">
        <f aca="false">IF($A157="","",SUMIFS(Movimenti!$D$5:$D$2004,Movimenti!$B$5:$B$2004,$A157,Movimenti!$C$5:$C$2004,"Carico"))</f>
        <v/>
      </c>
      <c r="I157" s="15" t="str">
        <f aca="false">IF($A157="","",SUMIFS(Movimenti!$D$5:$D$2004,Movimenti!$B$5:$B$2004,$A157,Movimenti!$C$5:$C$2004,"Scarico"))</f>
        <v/>
      </c>
      <c r="J157" s="15" t="str">
        <f aca="false">IF($A157="","",H157-I157)</f>
        <v/>
      </c>
      <c r="K157" s="16" t="str">
        <f aca="false">IF($A157="","",IF(J157&lt;=0,"Finito",IF(J157&lt;=E157,"Da riordinare","OK")))</f>
        <v/>
      </c>
      <c r="L157" s="17" t="str">
        <f aca="false">IF($A157="","",J157*F157)</f>
        <v/>
      </c>
      <c r="M157" s="17" t="str">
        <f aca="false">IF($A157="","",J157*G157)</f>
        <v/>
      </c>
    </row>
    <row r="158" customFormat="false" ht="15" hidden="false" customHeight="false" outlineLevel="0" collapsed="false">
      <c r="A158" s="12"/>
      <c r="B158" s="12"/>
      <c r="C158" s="12"/>
      <c r="D158" s="13"/>
      <c r="E158" s="13"/>
      <c r="F158" s="14"/>
      <c r="G158" s="14"/>
      <c r="H158" s="15" t="str">
        <f aca="false">IF($A158="","",SUMIFS(Movimenti!$D$5:$D$2004,Movimenti!$B$5:$B$2004,$A158,Movimenti!$C$5:$C$2004,"Carico"))</f>
        <v/>
      </c>
      <c r="I158" s="15" t="str">
        <f aca="false">IF($A158="","",SUMIFS(Movimenti!$D$5:$D$2004,Movimenti!$B$5:$B$2004,$A158,Movimenti!$C$5:$C$2004,"Scarico"))</f>
        <v/>
      </c>
      <c r="J158" s="15" t="str">
        <f aca="false">IF($A158="","",H158-I158)</f>
        <v/>
      </c>
      <c r="K158" s="16" t="str">
        <f aca="false">IF($A158="","",IF(J158&lt;=0,"Finito",IF(J158&lt;=E158,"Da riordinare","OK")))</f>
        <v/>
      </c>
      <c r="L158" s="17" t="str">
        <f aca="false">IF($A158="","",J158*F158)</f>
        <v/>
      </c>
      <c r="M158" s="17" t="str">
        <f aca="false">IF($A158="","",J158*G158)</f>
        <v/>
      </c>
    </row>
    <row r="159" customFormat="false" ht="15" hidden="false" customHeight="false" outlineLevel="0" collapsed="false">
      <c r="A159" s="12"/>
      <c r="B159" s="12"/>
      <c r="C159" s="12"/>
      <c r="D159" s="13"/>
      <c r="E159" s="13"/>
      <c r="F159" s="14"/>
      <c r="G159" s="14"/>
      <c r="H159" s="15" t="str">
        <f aca="false">IF($A159="","",SUMIFS(Movimenti!$D$5:$D$2004,Movimenti!$B$5:$B$2004,$A159,Movimenti!$C$5:$C$2004,"Carico"))</f>
        <v/>
      </c>
      <c r="I159" s="15" t="str">
        <f aca="false">IF($A159="","",SUMIFS(Movimenti!$D$5:$D$2004,Movimenti!$B$5:$B$2004,$A159,Movimenti!$C$5:$C$2004,"Scarico"))</f>
        <v/>
      </c>
      <c r="J159" s="15" t="str">
        <f aca="false">IF($A159="","",H159-I159)</f>
        <v/>
      </c>
      <c r="K159" s="16" t="str">
        <f aca="false">IF($A159="","",IF(J159&lt;=0,"Finito",IF(J159&lt;=E159,"Da riordinare","OK")))</f>
        <v/>
      </c>
      <c r="L159" s="17" t="str">
        <f aca="false">IF($A159="","",J159*F159)</f>
        <v/>
      </c>
      <c r="M159" s="17" t="str">
        <f aca="false">IF($A159="","",J159*G159)</f>
        <v/>
      </c>
    </row>
    <row r="160" customFormat="false" ht="15" hidden="false" customHeight="false" outlineLevel="0" collapsed="false">
      <c r="A160" s="12"/>
      <c r="B160" s="12"/>
      <c r="C160" s="12"/>
      <c r="D160" s="13"/>
      <c r="E160" s="13"/>
      <c r="F160" s="14"/>
      <c r="G160" s="14"/>
      <c r="H160" s="15" t="str">
        <f aca="false">IF($A160="","",SUMIFS(Movimenti!$D$5:$D$2004,Movimenti!$B$5:$B$2004,$A160,Movimenti!$C$5:$C$2004,"Carico"))</f>
        <v/>
      </c>
      <c r="I160" s="15" t="str">
        <f aca="false">IF($A160="","",SUMIFS(Movimenti!$D$5:$D$2004,Movimenti!$B$5:$B$2004,$A160,Movimenti!$C$5:$C$2004,"Scarico"))</f>
        <v/>
      </c>
      <c r="J160" s="15" t="str">
        <f aca="false">IF($A160="","",H160-I160)</f>
        <v/>
      </c>
      <c r="K160" s="16" t="str">
        <f aca="false">IF($A160="","",IF(J160&lt;=0,"Finito",IF(J160&lt;=E160,"Da riordinare","OK")))</f>
        <v/>
      </c>
      <c r="L160" s="17" t="str">
        <f aca="false">IF($A160="","",J160*F160)</f>
        <v/>
      </c>
      <c r="M160" s="17" t="str">
        <f aca="false">IF($A160="","",J160*G160)</f>
        <v/>
      </c>
    </row>
    <row r="161" customFormat="false" ht="15" hidden="false" customHeight="false" outlineLevel="0" collapsed="false">
      <c r="A161" s="12"/>
      <c r="B161" s="12"/>
      <c r="C161" s="12"/>
      <c r="D161" s="13"/>
      <c r="E161" s="13"/>
      <c r="F161" s="14"/>
      <c r="G161" s="14"/>
      <c r="H161" s="15" t="str">
        <f aca="false">IF($A161="","",SUMIFS(Movimenti!$D$5:$D$2004,Movimenti!$B$5:$B$2004,$A161,Movimenti!$C$5:$C$2004,"Carico"))</f>
        <v/>
      </c>
      <c r="I161" s="15" t="str">
        <f aca="false">IF($A161="","",SUMIFS(Movimenti!$D$5:$D$2004,Movimenti!$B$5:$B$2004,$A161,Movimenti!$C$5:$C$2004,"Scarico"))</f>
        <v/>
      </c>
      <c r="J161" s="15" t="str">
        <f aca="false">IF($A161="","",H161-I161)</f>
        <v/>
      </c>
      <c r="K161" s="16" t="str">
        <f aca="false">IF($A161="","",IF(J161&lt;=0,"Finito",IF(J161&lt;=E161,"Da riordinare","OK")))</f>
        <v/>
      </c>
      <c r="L161" s="17" t="str">
        <f aca="false">IF($A161="","",J161*F161)</f>
        <v/>
      </c>
      <c r="M161" s="17" t="str">
        <f aca="false">IF($A161="","",J161*G161)</f>
        <v/>
      </c>
    </row>
    <row r="162" customFormat="false" ht="15" hidden="false" customHeight="false" outlineLevel="0" collapsed="false">
      <c r="A162" s="12"/>
      <c r="B162" s="12"/>
      <c r="C162" s="12"/>
      <c r="D162" s="13"/>
      <c r="E162" s="13"/>
      <c r="F162" s="14"/>
      <c r="G162" s="14"/>
      <c r="H162" s="15" t="str">
        <f aca="false">IF($A162="","",SUMIFS(Movimenti!$D$5:$D$2004,Movimenti!$B$5:$B$2004,$A162,Movimenti!$C$5:$C$2004,"Carico"))</f>
        <v/>
      </c>
      <c r="I162" s="15" t="str">
        <f aca="false">IF($A162="","",SUMIFS(Movimenti!$D$5:$D$2004,Movimenti!$B$5:$B$2004,$A162,Movimenti!$C$5:$C$2004,"Scarico"))</f>
        <v/>
      </c>
      <c r="J162" s="15" t="str">
        <f aca="false">IF($A162="","",H162-I162)</f>
        <v/>
      </c>
      <c r="K162" s="16" t="str">
        <f aca="false">IF($A162="","",IF(J162&lt;=0,"Finito",IF(J162&lt;=E162,"Da riordinare","OK")))</f>
        <v/>
      </c>
      <c r="L162" s="17" t="str">
        <f aca="false">IF($A162="","",J162*F162)</f>
        <v/>
      </c>
      <c r="M162" s="17" t="str">
        <f aca="false">IF($A162="","",J162*G162)</f>
        <v/>
      </c>
    </row>
    <row r="163" customFormat="false" ht="15" hidden="false" customHeight="false" outlineLevel="0" collapsed="false">
      <c r="A163" s="12"/>
      <c r="B163" s="12"/>
      <c r="C163" s="12"/>
      <c r="D163" s="13"/>
      <c r="E163" s="13"/>
      <c r="F163" s="14"/>
      <c r="G163" s="14"/>
      <c r="H163" s="15" t="str">
        <f aca="false">IF($A163="","",SUMIFS(Movimenti!$D$5:$D$2004,Movimenti!$B$5:$B$2004,$A163,Movimenti!$C$5:$C$2004,"Carico"))</f>
        <v/>
      </c>
      <c r="I163" s="15" t="str">
        <f aca="false">IF($A163="","",SUMIFS(Movimenti!$D$5:$D$2004,Movimenti!$B$5:$B$2004,$A163,Movimenti!$C$5:$C$2004,"Scarico"))</f>
        <v/>
      </c>
      <c r="J163" s="15" t="str">
        <f aca="false">IF($A163="","",H163-I163)</f>
        <v/>
      </c>
      <c r="K163" s="16" t="str">
        <f aca="false">IF($A163="","",IF(J163&lt;=0,"Finito",IF(J163&lt;=E163,"Da riordinare","OK")))</f>
        <v/>
      </c>
      <c r="L163" s="17" t="str">
        <f aca="false">IF($A163="","",J163*F163)</f>
        <v/>
      </c>
      <c r="M163" s="17" t="str">
        <f aca="false">IF($A163="","",J163*G163)</f>
        <v/>
      </c>
    </row>
    <row r="164" customFormat="false" ht="15" hidden="false" customHeight="false" outlineLevel="0" collapsed="false">
      <c r="A164" s="12"/>
      <c r="B164" s="12"/>
      <c r="C164" s="12"/>
      <c r="D164" s="13"/>
      <c r="E164" s="13"/>
      <c r="F164" s="14"/>
      <c r="G164" s="14"/>
      <c r="H164" s="15" t="str">
        <f aca="false">IF($A164="","",SUMIFS(Movimenti!$D$5:$D$2004,Movimenti!$B$5:$B$2004,$A164,Movimenti!$C$5:$C$2004,"Carico"))</f>
        <v/>
      </c>
      <c r="I164" s="15" t="str">
        <f aca="false">IF($A164="","",SUMIFS(Movimenti!$D$5:$D$2004,Movimenti!$B$5:$B$2004,$A164,Movimenti!$C$5:$C$2004,"Scarico"))</f>
        <v/>
      </c>
      <c r="J164" s="15" t="str">
        <f aca="false">IF($A164="","",H164-I164)</f>
        <v/>
      </c>
      <c r="K164" s="16" t="str">
        <f aca="false">IF($A164="","",IF(J164&lt;=0,"Finito",IF(J164&lt;=E164,"Da riordinare","OK")))</f>
        <v/>
      </c>
      <c r="L164" s="17" t="str">
        <f aca="false">IF($A164="","",J164*F164)</f>
        <v/>
      </c>
      <c r="M164" s="17" t="str">
        <f aca="false">IF($A164="","",J164*G164)</f>
        <v/>
      </c>
    </row>
    <row r="165" customFormat="false" ht="15" hidden="false" customHeight="false" outlineLevel="0" collapsed="false">
      <c r="A165" s="12"/>
      <c r="B165" s="12"/>
      <c r="C165" s="12"/>
      <c r="D165" s="13"/>
      <c r="E165" s="13"/>
      <c r="F165" s="14"/>
      <c r="G165" s="14"/>
      <c r="H165" s="15" t="str">
        <f aca="false">IF($A165="","",SUMIFS(Movimenti!$D$5:$D$2004,Movimenti!$B$5:$B$2004,$A165,Movimenti!$C$5:$C$2004,"Carico"))</f>
        <v/>
      </c>
      <c r="I165" s="15" t="str">
        <f aca="false">IF($A165="","",SUMIFS(Movimenti!$D$5:$D$2004,Movimenti!$B$5:$B$2004,$A165,Movimenti!$C$5:$C$2004,"Scarico"))</f>
        <v/>
      </c>
      <c r="J165" s="15" t="str">
        <f aca="false">IF($A165="","",H165-I165)</f>
        <v/>
      </c>
      <c r="K165" s="16" t="str">
        <f aca="false">IF($A165="","",IF(J165&lt;=0,"Finito",IF(J165&lt;=E165,"Da riordinare","OK")))</f>
        <v/>
      </c>
      <c r="L165" s="17" t="str">
        <f aca="false">IF($A165="","",J165*F165)</f>
        <v/>
      </c>
      <c r="M165" s="17" t="str">
        <f aca="false">IF($A165="","",J165*G165)</f>
        <v/>
      </c>
    </row>
    <row r="166" customFormat="false" ht="15" hidden="false" customHeight="false" outlineLevel="0" collapsed="false">
      <c r="A166" s="12"/>
      <c r="B166" s="12"/>
      <c r="C166" s="12"/>
      <c r="D166" s="13"/>
      <c r="E166" s="13"/>
      <c r="F166" s="14"/>
      <c r="G166" s="14"/>
      <c r="H166" s="15" t="str">
        <f aca="false">IF($A166="","",SUMIFS(Movimenti!$D$5:$D$2004,Movimenti!$B$5:$B$2004,$A166,Movimenti!$C$5:$C$2004,"Carico"))</f>
        <v/>
      </c>
      <c r="I166" s="15" t="str">
        <f aca="false">IF($A166="","",SUMIFS(Movimenti!$D$5:$D$2004,Movimenti!$B$5:$B$2004,$A166,Movimenti!$C$5:$C$2004,"Scarico"))</f>
        <v/>
      </c>
      <c r="J166" s="15" t="str">
        <f aca="false">IF($A166="","",H166-I166)</f>
        <v/>
      </c>
      <c r="K166" s="16" t="str">
        <f aca="false">IF($A166="","",IF(J166&lt;=0,"Finito",IF(J166&lt;=E166,"Da riordinare","OK")))</f>
        <v/>
      </c>
      <c r="L166" s="17" t="str">
        <f aca="false">IF($A166="","",J166*F166)</f>
        <v/>
      </c>
      <c r="M166" s="17" t="str">
        <f aca="false">IF($A166="","",J166*G166)</f>
        <v/>
      </c>
    </row>
    <row r="167" customFormat="false" ht="15" hidden="false" customHeight="false" outlineLevel="0" collapsed="false">
      <c r="A167" s="12"/>
      <c r="B167" s="12"/>
      <c r="C167" s="12"/>
      <c r="D167" s="13"/>
      <c r="E167" s="13"/>
      <c r="F167" s="14"/>
      <c r="G167" s="14"/>
      <c r="H167" s="15" t="str">
        <f aca="false">IF($A167="","",SUMIFS(Movimenti!$D$5:$D$2004,Movimenti!$B$5:$B$2004,$A167,Movimenti!$C$5:$C$2004,"Carico"))</f>
        <v/>
      </c>
      <c r="I167" s="15" t="str">
        <f aca="false">IF($A167="","",SUMIFS(Movimenti!$D$5:$D$2004,Movimenti!$B$5:$B$2004,$A167,Movimenti!$C$5:$C$2004,"Scarico"))</f>
        <v/>
      </c>
      <c r="J167" s="15" t="str">
        <f aca="false">IF($A167="","",H167-I167)</f>
        <v/>
      </c>
      <c r="K167" s="16" t="str">
        <f aca="false">IF($A167="","",IF(J167&lt;=0,"Finito",IF(J167&lt;=E167,"Da riordinare","OK")))</f>
        <v/>
      </c>
      <c r="L167" s="17" t="str">
        <f aca="false">IF($A167="","",J167*F167)</f>
        <v/>
      </c>
      <c r="M167" s="17" t="str">
        <f aca="false">IF($A167="","",J167*G167)</f>
        <v/>
      </c>
    </row>
    <row r="168" customFormat="false" ht="15" hidden="false" customHeight="false" outlineLevel="0" collapsed="false">
      <c r="A168" s="12"/>
      <c r="B168" s="12"/>
      <c r="C168" s="12"/>
      <c r="D168" s="13"/>
      <c r="E168" s="13"/>
      <c r="F168" s="14"/>
      <c r="G168" s="14"/>
      <c r="H168" s="15" t="str">
        <f aca="false">IF($A168="","",SUMIFS(Movimenti!$D$5:$D$2004,Movimenti!$B$5:$B$2004,$A168,Movimenti!$C$5:$C$2004,"Carico"))</f>
        <v/>
      </c>
      <c r="I168" s="15" t="str">
        <f aca="false">IF($A168="","",SUMIFS(Movimenti!$D$5:$D$2004,Movimenti!$B$5:$B$2004,$A168,Movimenti!$C$5:$C$2004,"Scarico"))</f>
        <v/>
      </c>
      <c r="J168" s="15" t="str">
        <f aca="false">IF($A168="","",H168-I168)</f>
        <v/>
      </c>
      <c r="K168" s="16" t="str">
        <f aca="false">IF($A168="","",IF(J168&lt;=0,"Finito",IF(J168&lt;=E168,"Da riordinare","OK")))</f>
        <v/>
      </c>
      <c r="L168" s="17" t="str">
        <f aca="false">IF($A168="","",J168*F168)</f>
        <v/>
      </c>
      <c r="M168" s="17" t="str">
        <f aca="false">IF($A168="","",J168*G168)</f>
        <v/>
      </c>
    </row>
    <row r="169" customFormat="false" ht="15" hidden="false" customHeight="false" outlineLevel="0" collapsed="false">
      <c r="A169" s="12"/>
      <c r="B169" s="12"/>
      <c r="C169" s="12"/>
      <c r="D169" s="13"/>
      <c r="E169" s="13"/>
      <c r="F169" s="14"/>
      <c r="G169" s="14"/>
      <c r="H169" s="15" t="str">
        <f aca="false">IF($A169="","",SUMIFS(Movimenti!$D$5:$D$2004,Movimenti!$B$5:$B$2004,$A169,Movimenti!$C$5:$C$2004,"Carico"))</f>
        <v/>
      </c>
      <c r="I169" s="15" t="str">
        <f aca="false">IF($A169="","",SUMIFS(Movimenti!$D$5:$D$2004,Movimenti!$B$5:$B$2004,$A169,Movimenti!$C$5:$C$2004,"Scarico"))</f>
        <v/>
      </c>
      <c r="J169" s="15" t="str">
        <f aca="false">IF($A169="","",H169-I169)</f>
        <v/>
      </c>
      <c r="K169" s="16" t="str">
        <f aca="false">IF($A169="","",IF(J169&lt;=0,"Finito",IF(J169&lt;=E169,"Da riordinare","OK")))</f>
        <v/>
      </c>
      <c r="L169" s="17" t="str">
        <f aca="false">IF($A169="","",J169*F169)</f>
        <v/>
      </c>
      <c r="M169" s="17" t="str">
        <f aca="false">IF($A169="","",J169*G169)</f>
        <v/>
      </c>
    </row>
    <row r="170" customFormat="false" ht="15" hidden="false" customHeight="false" outlineLevel="0" collapsed="false">
      <c r="A170" s="12"/>
      <c r="B170" s="12"/>
      <c r="C170" s="12"/>
      <c r="D170" s="13"/>
      <c r="E170" s="13"/>
      <c r="F170" s="14"/>
      <c r="G170" s="14"/>
      <c r="H170" s="15" t="str">
        <f aca="false">IF($A170="","",SUMIFS(Movimenti!$D$5:$D$2004,Movimenti!$B$5:$B$2004,$A170,Movimenti!$C$5:$C$2004,"Carico"))</f>
        <v/>
      </c>
      <c r="I170" s="15" t="str">
        <f aca="false">IF($A170="","",SUMIFS(Movimenti!$D$5:$D$2004,Movimenti!$B$5:$B$2004,$A170,Movimenti!$C$5:$C$2004,"Scarico"))</f>
        <v/>
      </c>
      <c r="J170" s="15" t="str">
        <f aca="false">IF($A170="","",H170-I170)</f>
        <v/>
      </c>
      <c r="K170" s="16" t="str">
        <f aca="false">IF($A170="","",IF(J170&lt;=0,"Finito",IF(J170&lt;=E170,"Da riordinare","OK")))</f>
        <v/>
      </c>
      <c r="L170" s="17" t="str">
        <f aca="false">IF($A170="","",J170*F170)</f>
        <v/>
      </c>
      <c r="M170" s="17" t="str">
        <f aca="false">IF($A170="","",J170*G170)</f>
        <v/>
      </c>
    </row>
    <row r="171" customFormat="false" ht="15" hidden="false" customHeight="false" outlineLevel="0" collapsed="false">
      <c r="A171" s="12"/>
      <c r="B171" s="12"/>
      <c r="C171" s="12"/>
      <c r="D171" s="13"/>
      <c r="E171" s="13"/>
      <c r="F171" s="14"/>
      <c r="G171" s="14"/>
      <c r="H171" s="15" t="str">
        <f aca="false">IF($A171="","",SUMIFS(Movimenti!$D$5:$D$2004,Movimenti!$B$5:$B$2004,$A171,Movimenti!$C$5:$C$2004,"Carico"))</f>
        <v/>
      </c>
      <c r="I171" s="15" t="str">
        <f aca="false">IF($A171="","",SUMIFS(Movimenti!$D$5:$D$2004,Movimenti!$B$5:$B$2004,$A171,Movimenti!$C$5:$C$2004,"Scarico"))</f>
        <v/>
      </c>
      <c r="J171" s="15" t="str">
        <f aca="false">IF($A171="","",H171-I171)</f>
        <v/>
      </c>
      <c r="K171" s="16" t="str">
        <f aca="false">IF($A171="","",IF(J171&lt;=0,"Finito",IF(J171&lt;=E171,"Da riordinare","OK")))</f>
        <v/>
      </c>
      <c r="L171" s="17" t="str">
        <f aca="false">IF($A171="","",J171*F171)</f>
        <v/>
      </c>
      <c r="M171" s="17" t="str">
        <f aca="false">IF($A171="","",J171*G171)</f>
        <v/>
      </c>
    </row>
    <row r="172" customFormat="false" ht="15" hidden="false" customHeight="false" outlineLevel="0" collapsed="false">
      <c r="A172" s="12"/>
      <c r="B172" s="12"/>
      <c r="C172" s="12"/>
      <c r="D172" s="13"/>
      <c r="E172" s="13"/>
      <c r="F172" s="14"/>
      <c r="G172" s="14"/>
      <c r="H172" s="15" t="str">
        <f aca="false">IF($A172="","",SUMIFS(Movimenti!$D$5:$D$2004,Movimenti!$B$5:$B$2004,$A172,Movimenti!$C$5:$C$2004,"Carico"))</f>
        <v/>
      </c>
      <c r="I172" s="15" t="str">
        <f aca="false">IF($A172="","",SUMIFS(Movimenti!$D$5:$D$2004,Movimenti!$B$5:$B$2004,$A172,Movimenti!$C$5:$C$2004,"Scarico"))</f>
        <v/>
      </c>
      <c r="J172" s="15" t="str">
        <f aca="false">IF($A172="","",H172-I172)</f>
        <v/>
      </c>
      <c r="K172" s="16" t="str">
        <f aca="false">IF($A172="","",IF(J172&lt;=0,"Finito",IF(J172&lt;=E172,"Da riordinare","OK")))</f>
        <v/>
      </c>
      <c r="L172" s="17" t="str">
        <f aca="false">IF($A172="","",J172*F172)</f>
        <v/>
      </c>
      <c r="M172" s="17" t="str">
        <f aca="false">IF($A172="","",J172*G172)</f>
        <v/>
      </c>
    </row>
    <row r="173" customFormat="false" ht="15" hidden="false" customHeight="false" outlineLevel="0" collapsed="false">
      <c r="A173" s="12"/>
      <c r="B173" s="12"/>
      <c r="C173" s="12"/>
      <c r="D173" s="13"/>
      <c r="E173" s="13"/>
      <c r="F173" s="14"/>
      <c r="G173" s="14"/>
      <c r="H173" s="15" t="str">
        <f aca="false">IF($A173="","",SUMIFS(Movimenti!$D$5:$D$2004,Movimenti!$B$5:$B$2004,$A173,Movimenti!$C$5:$C$2004,"Carico"))</f>
        <v/>
      </c>
      <c r="I173" s="15" t="str">
        <f aca="false">IF($A173="","",SUMIFS(Movimenti!$D$5:$D$2004,Movimenti!$B$5:$B$2004,$A173,Movimenti!$C$5:$C$2004,"Scarico"))</f>
        <v/>
      </c>
      <c r="J173" s="15" t="str">
        <f aca="false">IF($A173="","",H173-I173)</f>
        <v/>
      </c>
      <c r="K173" s="16" t="str">
        <f aca="false">IF($A173="","",IF(J173&lt;=0,"Finito",IF(J173&lt;=E173,"Da riordinare","OK")))</f>
        <v/>
      </c>
      <c r="L173" s="17" t="str">
        <f aca="false">IF($A173="","",J173*F173)</f>
        <v/>
      </c>
      <c r="M173" s="17" t="str">
        <f aca="false">IF($A173="","",J173*G173)</f>
        <v/>
      </c>
    </row>
    <row r="174" customFormat="false" ht="15" hidden="false" customHeight="false" outlineLevel="0" collapsed="false">
      <c r="A174" s="12"/>
      <c r="B174" s="12"/>
      <c r="C174" s="12"/>
      <c r="D174" s="13"/>
      <c r="E174" s="13"/>
      <c r="F174" s="14"/>
      <c r="G174" s="14"/>
      <c r="H174" s="15" t="str">
        <f aca="false">IF($A174="","",SUMIFS(Movimenti!$D$5:$D$2004,Movimenti!$B$5:$B$2004,$A174,Movimenti!$C$5:$C$2004,"Carico"))</f>
        <v/>
      </c>
      <c r="I174" s="15" t="str">
        <f aca="false">IF($A174="","",SUMIFS(Movimenti!$D$5:$D$2004,Movimenti!$B$5:$B$2004,$A174,Movimenti!$C$5:$C$2004,"Scarico"))</f>
        <v/>
      </c>
      <c r="J174" s="15" t="str">
        <f aca="false">IF($A174="","",H174-I174)</f>
        <v/>
      </c>
      <c r="K174" s="16" t="str">
        <f aca="false">IF($A174="","",IF(J174&lt;=0,"Finito",IF(J174&lt;=E174,"Da riordinare","OK")))</f>
        <v/>
      </c>
      <c r="L174" s="17" t="str">
        <f aca="false">IF($A174="","",J174*F174)</f>
        <v/>
      </c>
      <c r="M174" s="17" t="str">
        <f aca="false">IF($A174="","",J174*G174)</f>
        <v/>
      </c>
    </row>
    <row r="175" customFormat="false" ht="15" hidden="false" customHeight="false" outlineLevel="0" collapsed="false">
      <c r="A175" s="12"/>
      <c r="B175" s="12"/>
      <c r="C175" s="12"/>
      <c r="D175" s="13"/>
      <c r="E175" s="13"/>
      <c r="F175" s="14"/>
      <c r="G175" s="14"/>
      <c r="H175" s="15" t="str">
        <f aca="false">IF($A175="","",SUMIFS(Movimenti!$D$5:$D$2004,Movimenti!$B$5:$B$2004,$A175,Movimenti!$C$5:$C$2004,"Carico"))</f>
        <v/>
      </c>
      <c r="I175" s="15" t="str">
        <f aca="false">IF($A175="","",SUMIFS(Movimenti!$D$5:$D$2004,Movimenti!$B$5:$B$2004,$A175,Movimenti!$C$5:$C$2004,"Scarico"))</f>
        <v/>
      </c>
      <c r="J175" s="15" t="str">
        <f aca="false">IF($A175="","",H175-I175)</f>
        <v/>
      </c>
      <c r="K175" s="16" t="str">
        <f aca="false">IF($A175="","",IF(J175&lt;=0,"Finito",IF(J175&lt;=E175,"Da riordinare","OK")))</f>
        <v/>
      </c>
      <c r="L175" s="17" t="str">
        <f aca="false">IF($A175="","",J175*F175)</f>
        <v/>
      </c>
      <c r="M175" s="17" t="str">
        <f aca="false">IF($A175="","",J175*G175)</f>
        <v/>
      </c>
    </row>
    <row r="176" customFormat="false" ht="15" hidden="false" customHeight="false" outlineLevel="0" collapsed="false">
      <c r="A176" s="12"/>
      <c r="B176" s="12"/>
      <c r="C176" s="12"/>
      <c r="D176" s="13"/>
      <c r="E176" s="13"/>
      <c r="F176" s="14"/>
      <c r="G176" s="14"/>
      <c r="H176" s="15" t="str">
        <f aca="false">IF($A176="","",SUMIFS(Movimenti!$D$5:$D$2004,Movimenti!$B$5:$B$2004,$A176,Movimenti!$C$5:$C$2004,"Carico"))</f>
        <v/>
      </c>
      <c r="I176" s="15" t="str">
        <f aca="false">IF($A176="","",SUMIFS(Movimenti!$D$5:$D$2004,Movimenti!$B$5:$B$2004,$A176,Movimenti!$C$5:$C$2004,"Scarico"))</f>
        <v/>
      </c>
      <c r="J176" s="15" t="str">
        <f aca="false">IF($A176="","",H176-I176)</f>
        <v/>
      </c>
      <c r="K176" s="16" t="str">
        <f aca="false">IF($A176="","",IF(J176&lt;=0,"Finito",IF(J176&lt;=E176,"Da riordinare","OK")))</f>
        <v/>
      </c>
      <c r="L176" s="17" t="str">
        <f aca="false">IF($A176="","",J176*F176)</f>
        <v/>
      </c>
      <c r="M176" s="17" t="str">
        <f aca="false">IF($A176="","",J176*G176)</f>
        <v/>
      </c>
    </row>
    <row r="177" customFormat="false" ht="15" hidden="false" customHeight="false" outlineLevel="0" collapsed="false">
      <c r="A177" s="12"/>
      <c r="B177" s="12"/>
      <c r="C177" s="12"/>
      <c r="D177" s="13"/>
      <c r="E177" s="13"/>
      <c r="F177" s="14"/>
      <c r="G177" s="14"/>
      <c r="H177" s="15" t="str">
        <f aca="false">IF($A177="","",SUMIFS(Movimenti!$D$5:$D$2004,Movimenti!$B$5:$B$2004,$A177,Movimenti!$C$5:$C$2004,"Carico"))</f>
        <v/>
      </c>
      <c r="I177" s="15" t="str">
        <f aca="false">IF($A177="","",SUMIFS(Movimenti!$D$5:$D$2004,Movimenti!$B$5:$B$2004,$A177,Movimenti!$C$5:$C$2004,"Scarico"))</f>
        <v/>
      </c>
      <c r="J177" s="15" t="str">
        <f aca="false">IF($A177="","",H177-I177)</f>
        <v/>
      </c>
      <c r="K177" s="16" t="str">
        <f aca="false">IF($A177="","",IF(J177&lt;=0,"Finito",IF(J177&lt;=E177,"Da riordinare","OK")))</f>
        <v/>
      </c>
      <c r="L177" s="17" t="str">
        <f aca="false">IF($A177="","",J177*F177)</f>
        <v/>
      </c>
      <c r="M177" s="17" t="str">
        <f aca="false">IF($A177="","",J177*G177)</f>
        <v/>
      </c>
    </row>
    <row r="178" customFormat="false" ht="15" hidden="false" customHeight="false" outlineLevel="0" collapsed="false">
      <c r="A178" s="12"/>
      <c r="B178" s="12"/>
      <c r="C178" s="12"/>
      <c r="D178" s="13"/>
      <c r="E178" s="13"/>
      <c r="F178" s="14"/>
      <c r="G178" s="14"/>
      <c r="H178" s="15" t="str">
        <f aca="false">IF($A178="","",SUMIFS(Movimenti!$D$5:$D$2004,Movimenti!$B$5:$B$2004,$A178,Movimenti!$C$5:$C$2004,"Carico"))</f>
        <v/>
      </c>
      <c r="I178" s="15" t="str">
        <f aca="false">IF($A178="","",SUMIFS(Movimenti!$D$5:$D$2004,Movimenti!$B$5:$B$2004,$A178,Movimenti!$C$5:$C$2004,"Scarico"))</f>
        <v/>
      </c>
      <c r="J178" s="15" t="str">
        <f aca="false">IF($A178="","",H178-I178)</f>
        <v/>
      </c>
      <c r="K178" s="16" t="str">
        <f aca="false">IF($A178="","",IF(J178&lt;=0,"Finito",IF(J178&lt;=E178,"Da riordinare","OK")))</f>
        <v/>
      </c>
      <c r="L178" s="17" t="str">
        <f aca="false">IF($A178="","",J178*F178)</f>
        <v/>
      </c>
      <c r="M178" s="17" t="str">
        <f aca="false">IF($A178="","",J178*G178)</f>
        <v/>
      </c>
    </row>
    <row r="179" customFormat="false" ht="15" hidden="false" customHeight="false" outlineLevel="0" collapsed="false">
      <c r="A179" s="12"/>
      <c r="B179" s="12"/>
      <c r="C179" s="12"/>
      <c r="D179" s="13"/>
      <c r="E179" s="13"/>
      <c r="F179" s="14"/>
      <c r="G179" s="14"/>
      <c r="H179" s="15" t="str">
        <f aca="false">IF($A179="","",SUMIFS(Movimenti!$D$5:$D$2004,Movimenti!$B$5:$B$2004,$A179,Movimenti!$C$5:$C$2004,"Carico"))</f>
        <v/>
      </c>
      <c r="I179" s="15" t="str">
        <f aca="false">IF($A179="","",SUMIFS(Movimenti!$D$5:$D$2004,Movimenti!$B$5:$B$2004,$A179,Movimenti!$C$5:$C$2004,"Scarico"))</f>
        <v/>
      </c>
      <c r="J179" s="15" t="str">
        <f aca="false">IF($A179="","",H179-I179)</f>
        <v/>
      </c>
      <c r="K179" s="16" t="str">
        <f aca="false">IF($A179="","",IF(J179&lt;=0,"Finito",IF(J179&lt;=E179,"Da riordinare","OK")))</f>
        <v/>
      </c>
      <c r="L179" s="17" t="str">
        <f aca="false">IF($A179="","",J179*F179)</f>
        <v/>
      </c>
      <c r="M179" s="17" t="str">
        <f aca="false">IF($A179="","",J179*G179)</f>
        <v/>
      </c>
    </row>
    <row r="180" customFormat="false" ht="15" hidden="false" customHeight="false" outlineLevel="0" collapsed="false">
      <c r="A180" s="12"/>
      <c r="B180" s="12"/>
      <c r="C180" s="12"/>
      <c r="D180" s="13"/>
      <c r="E180" s="13"/>
      <c r="F180" s="14"/>
      <c r="G180" s="14"/>
      <c r="H180" s="15" t="str">
        <f aca="false">IF($A180="","",SUMIFS(Movimenti!$D$5:$D$2004,Movimenti!$B$5:$B$2004,$A180,Movimenti!$C$5:$C$2004,"Carico"))</f>
        <v/>
      </c>
      <c r="I180" s="15" t="str">
        <f aca="false">IF($A180="","",SUMIFS(Movimenti!$D$5:$D$2004,Movimenti!$B$5:$B$2004,$A180,Movimenti!$C$5:$C$2004,"Scarico"))</f>
        <v/>
      </c>
      <c r="J180" s="15" t="str">
        <f aca="false">IF($A180="","",H180-I180)</f>
        <v/>
      </c>
      <c r="K180" s="16" t="str">
        <f aca="false">IF($A180="","",IF(J180&lt;=0,"Finito",IF(J180&lt;=E180,"Da riordinare","OK")))</f>
        <v/>
      </c>
      <c r="L180" s="17" t="str">
        <f aca="false">IF($A180="","",J180*F180)</f>
        <v/>
      </c>
      <c r="M180" s="17" t="str">
        <f aca="false">IF($A180="","",J180*G180)</f>
        <v/>
      </c>
    </row>
    <row r="181" customFormat="false" ht="15" hidden="false" customHeight="false" outlineLevel="0" collapsed="false">
      <c r="A181" s="12"/>
      <c r="B181" s="12"/>
      <c r="C181" s="12"/>
      <c r="D181" s="13"/>
      <c r="E181" s="13"/>
      <c r="F181" s="14"/>
      <c r="G181" s="14"/>
      <c r="H181" s="15" t="str">
        <f aca="false">IF($A181="","",SUMIFS(Movimenti!$D$5:$D$2004,Movimenti!$B$5:$B$2004,$A181,Movimenti!$C$5:$C$2004,"Carico"))</f>
        <v/>
      </c>
      <c r="I181" s="15" t="str">
        <f aca="false">IF($A181="","",SUMIFS(Movimenti!$D$5:$D$2004,Movimenti!$B$5:$B$2004,$A181,Movimenti!$C$5:$C$2004,"Scarico"))</f>
        <v/>
      </c>
      <c r="J181" s="15" t="str">
        <f aca="false">IF($A181="","",H181-I181)</f>
        <v/>
      </c>
      <c r="K181" s="16" t="str">
        <f aca="false">IF($A181="","",IF(J181&lt;=0,"Finito",IF(J181&lt;=E181,"Da riordinare","OK")))</f>
        <v/>
      </c>
      <c r="L181" s="17" t="str">
        <f aca="false">IF($A181="","",J181*F181)</f>
        <v/>
      </c>
      <c r="M181" s="17" t="str">
        <f aca="false">IF($A181="","",J181*G181)</f>
        <v/>
      </c>
    </row>
    <row r="182" customFormat="false" ht="15" hidden="false" customHeight="false" outlineLevel="0" collapsed="false">
      <c r="A182" s="12"/>
      <c r="B182" s="12"/>
      <c r="C182" s="12"/>
      <c r="D182" s="13"/>
      <c r="E182" s="13"/>
      <c r="F182" s="14"/>
      <c r="G182" s="14"/>
      <c r="H182" s="15" t="str">
        <f aca="false">IF($A182="","",SUMIFS(Movimenti!$D$5:$D$2004,Movimenti!$B$5:$B$2004,$A182,Movimenti!$C$5:$C$2004,"Carico"))</f>
        <v/>
      </c>
      <c r="I182" s="15" t="str">
        <f aca="false">IF($A182="","",SUMIFS(Movimenti!$D$5:$D$2004,Movimenti!$B$5:$B$2004,$A182,Movimenti!$C$5:$C$2004,"Scarico"))</f>
        <v/>
      </c>
      <c r="J182" s="15" t="str">
        <f aca="false">IF($A182="","",H182-I182)</f>
        <v/>
      </c>
      <c r="K182" s="16" t="str">
        <f aca="false">IF($A182="","",IF(J182&lt;=0,"Finito",IF(J182&lt;=E182,"Da riordinare","OK")))</f>
        <v/>
      </c>
      <c r="L182" s="17" t="str">
        <f aca="false">IF($A182="","",J182*F182)</f>
        <v/>
      </c>
      <c r="M182" s="17" t="str">
        <f aca="false">IF($A182="","",J182*G182)</f>
        <v/>
      </c>
    </row>
    <row r="183" customFormat="false" ht="15" hidden="false" customHeight="false" outlineLevel="0" collapsed="false">
      <c r="A183" s="12"/>
      <c r="B183" s="12"/>
      <c r="C183" s="12"/>
      <c r="D183" s="13"/>
      <c r="E183" s="13"/>
      <c r="F183" s="14"/>
      <c r="G183" s="14"/>
      <c r="H183" s="15" t="str">
        <f aca="false">IF($A183="","",SUMIFS(Movimenti!$D$5:$D$2004,Movimenti!$B$5:$B$2004,$A183,Movimenti!$C$5:$C$2004,"Carico"))</f>
        <v/>
      </c>
      <c r="I183" s="15" t="str">
        <f aca="false">IF($A183="","",SUMIFS(Movimenti!$D$5:$D$2004,Movimenti!$B$5:$B$2004,$A183,Movimenti!$C$5:$C$2004,"Scarico"))</f>
        <v/>
      </c>
      <c r="J183" s="15" t="str">
        <f aca="false">IF($A183="","",H183-I183)</f>
        <v/>
      </c>
      <c r="K183" s="16" t="str">
        <f aca="false">IF($A183="","",IF(J183&lt;=0,"Finito",IF(J183&lt;=E183,"Da riordinare","OK")))</f>
        <v/>
      </c>
      <c r="L183" s="17" t="str">
        <f aca="false">IF($A183="","",J183*F183)</f>
        <v/>
      </c>
      <c r="M183" s="17" t="str">
        <f aca="false">IF($A183="","",J183*G183)</f>
        <v/>
      </c>
    </row>
    <row r="184" customFormat="false" ht="15" hidden="false" customHeight="false" outlineLevel="0" collapsed="false">
      <c r="A184" s="12"/>
      <c r="B184" s="12"/>
      <c r="C184" s="12"/>
      <c r="D184" s="13"/>
      <c r="E184" s="13"/>
      <c r="F184" s="14"/>
      <c r="G184" s="14"/>
      <c r="H184" s="15" t="str">
        <f aca="false">IF($A184="","",SUMIFS(Movimenti!$D$5:$D$2004,Movimenti!$B$5:$B$2004,$A184,Movimenti!$C$5:$C$2004,"Carico"))</f>
        <v/>
      </c>
      <c r="I184" s="15" t="str">
        <f aca="false">IF($A184="","",SUMIFS(Movimenti!$D$5:$D$2004,Movimenti!$B$5:$B$2004,$A184,Movimenti!$C$5:$C$2004,"Scarico"))</f>
        <v/>
      </c>
      <c r="J184" s="15" t="str">
        <f aca="false">IF($A184="","",H184-I184)</f>
        <v/>
      </c>
      <c r="K184" s="16" t="str">
        <f aca="false">IF($A184="","",IF(J184&lt;=0,"Finito",IF(J184&lt;=E184,"Da riordinare","OK")))</f>
        <v/>
      </c>
      <c r="L184" s="17" t="str">
        <f aca="false">IF($A184="","",J184*F184)</f>
        <v/>
      </c>
      <c r="M184" s="17" t="str">
        <f aca="false">IF($A184="","",J184*G184)</f>
        <v/>
      </c>
    </row>
    <row r="185" customFormat="false" ht="15" hidden="false" customHeight="false" outlineLevel="0" collapsed="false">
      <c r="A185" s="12"/>
      <c r="B185" s="12"/>
      <c r="C185" s="12"/>
      <c r="D185" s="13"/>
      <c r="E185" s="13"/>
      <c r="F185" s="14"/>
      <c r="G185" s="14"/>
      <c r="H185" s="15" t="str">
        <f aca="false">IF($A185="","",SUMIFS(Movimenti!$D$5:$D$2004,Movimenti!$B$5:$B$2004,$A185,Movimenti!$C$5:$C$2004,"Carico"))</f>
        <v/>
      </c>
      <c r="I185" s="15" t="str">
        <f aca="false">IF($A185="","",SUMIFS(Movimenti!$D$5:$D$2004,Movimenti!$B$5:$B$2004,$A185,Movimenti!$C$5:$C$2004,"Scarico"))</f>
        <v/>
      </c>
      <c r="J185" s="15" t="str">
        <f aca="false">IF($A185="","",H185-I185)</f>
        <v/>
      </c>
      <c r="K185" s="16" t="str">
        <f aca="false">IF($A185="","",IF(J185&lt;=0,"Finito",IF(J185&lt;=E185,"Da riordinare","OK")))</f>
        <v/>
      </c>
      <c r="L185" s="17" t="str">
        <f aca="false">IF($A185="","",J185*F185)</f>
        <v/>
      </c>
      <c r="M185" s="17" t="str">
        <f aca="false">IF($A185="","",J185*G185)</f>
        <v/>
      </c>
    </row>
    <row r="186" customFormat="false" ht="15" hidden="false" customHeight="false" outlineLevel="0" collapsed="false">
      <c r="A186" s="12"/>
      <c r="B186" s="12"/>
      <c r="C186" s="12"/>
      <c r="D186" s="13"/>
      <c r="E186" s="13"/>
      <c r="F186" s="14"/>
      <c r="G186" s="14"/>
      <c r="H186" s="15" t="str">
        <f aca="false">IF($A186="","",SUMIFS(Movimenti!$D$5:$D$2004,Movimenti!$B$5:$B$2004,$A186,Movimenti!$C$5:$C$2004,"Carico"))</f>
        <v/>
      </c>
      <c r="I186" s="15" t="str">
        <f aca="false">IF($A186="","",SUMIFS(Movimenti!$D$5:$D$2004,Movimenti!$B$5:$B$2004,$A186,Movimenti!$C$5:$C$2004,"Scarico"))</f>
        <v/>
      </c>
      <c r="J186" s="15" t="str">
        <f aca="false">IF($A186="","",H186-I186)</f>
        <v/>
      </c>
      <c r="K186" s="16" t="str">
        <f aca="false">IF($A186="","",IF(J186&lt;=0,"Finito",IF(J186&lt;=E186,"Da riordinare","OK")))</f>
        <v/>
      </c>
      <c r="L186" s="17" t="str">
        <f aca="false">IF($A186="","",J186*F186)</f>
        <v/>
      </c>
      <c r="M186" s="17" t="str">
        <f aca="false">IF($A186="","",J186*G186)</f>
        <v/>
      </c>
    </row>
    <row r="187" customFormat="false" ht="15" hidden="false" customHeight="false" outlineLevel="0" collapsed="false">
      <c r="A187" s="12"/>
      <c r="B187" s="12"/>
      <c r="C187" s="12"/>
      <c r="D187" s="13"/>
      <c r="E187" s="13"/>
      <c r="F187" s="14"/>
      <c r="G187" s="14"/>
      <c r="H187" s="15" t="str">
        <f aca="false">IF($A187="","",SUMIFS(Movimenti!$D$5:$D$2004,Movimenti!$B$5:$B$2004,$A187,Movimenti!$C$5:$C$2004,"Carico"))</f>
        <v/>
      </c>
      <c r="I187" s="15" t="str">
        <f aca="false">IF($A187="","",SUMIFS(Movimenti!$D$5:$D$2004,Movimenti!$B$5:$B$2004,$A187,Movimenti!$C$5:$C$2004,"Scarico"))</f>
        <v/>
      </c>
      <c r="J187" s="15" t="str">
        <f aca="false">IF($A187="","",H187-I187)</f>
        <v/>
      </c>
      <c r="K187" s="16" t="str">
        <f aca="false">IF($A187="","",IF(J187&lt;=0,"Finito",IF(J187&lt;=E187,"Da riordinare","OK")))</f>
        <v/>
      </c>
      <c r="L187" s="17" t="str">
        <f aca="false">IF($A187="","",J187*F187)</f>
        <v/>
      </c>
      <c r="M187" s="17" t="str">
        <f aca="false">IF($A187="","",J187*G187)</f>
        <v/>
      </c>
    </row>
    <row r="188" customFormat="false" ht="15" hidden="false" customHeight="false" outlineLevel="0" collapsed="false">
      <c r="A188" s="12"/>
      <c r="B188" s="12"/>
      <c r="C188" s="12"/>
      <c r="D188" s="13"/>
      <c r="E188" s="13"/>
      <c r="F188" s="14"/>
      <c r="G188" s="14"/>
      <c r="H188" s="15" t="str">
        <f aca="false">IF($A188="","",SUMIFS(Movimenti!$D$5:$D$2004,Movimenti!$B$5:$B$2004,$A188,Movimenti!$C$5:$C$2004,"Carico"))</f>
        <v/>
      </c>
      <c r="I188" s="15" t="str">
        <f aca="false">IF($A188="","",SUMIFS(Movimenti!$D$5:$D$2004,Movimenti!$B$5:$B$2004,$A188,Movimenti!$C$5:$C$2004,"Scarico"))</f>
        <v/>
      </c>
      <c r="J188" s="15" t="str">
        <f aca="false">IF($A188="","",H188-I188)</f>
        <v/>
      </c>
      <c r="K188" s="16" t="str">
        <f aca="false">IF($A188="","",IF(J188&lt;=0,"Finito",IF(J188&lt;=E188,"Da riordinare","OK")))</f>
        <v/>
      </c>
      <c r="L188" s="17" t="str">
        <f aca="false">IF($A188="","",J188*F188)</f>
        <v/>
      </c>
      <c r="M188" s="17" t="str">
        <f aca="false">IF($A188="","",J188*G188)</f>
        <v/>
      </c>
    </row>
    <row r="189" customFormat="false" ht="15" hidden="false" customHeight="false" outlineLevel="0" collapsed="false">
      <c r="A189" s="12"/>
      <c r="B189" s="12"/>
      <c r="C189" s="12"/>
      <c r="D189" s="13"/>
      <c r="E189" s="13"/>
      <c r="F189" s="14"/>
      <c r="G189" s="14"/>
      <c r="H189" s="15" t="str">
        <f aca="false">IF($A189="","",SUMIFS(Movimenti!$D$5:$D$2004,Movimenti!$B$5:$B$2004,$A189,Movimenti!$C$5:$C$2004,"Carico"))</f>
        <v/>
      </c>
      <c r="I189" s="15" t="str">
        <f aca="false">IF($A189="","",SUMIFS(Movimenti!$D$5:$D$2004,Movimenti!$B$5:$B$2004,$A189,Movimenti!$C$5:$C$2004,"Scarico"))</f>
        <v/>
      </c>
      <c r="J189" s="15" t="str">
        <f aca="false">IF($A189="","",H189-I189)</f>
        <v/>
      </c>
      <c r="K189" s="16" t="str">
        <f aca="false">IF($A189="","",IF(J189&lt;=0,"Finito",IF(J189&lt;=E189,"Da riordinare","OK")))</f>
        <v/>
      </c>
      <c r="L189" s="17" t="str">
        <f aca="false">IF($A189="","",J189*F189)</f>
        <v/>
      </c>
      <c r="M189" s="17" t="str">
        <f aca="false">IF($A189="","",J189*G189)</f>
        <v/>
      </c>
    </row>
    <row r="190" customFormat="false" ht="15" hidden="false" customHeight="false" outlineLevel="0" collapsed="false">
      <c r="A190" s="12"/>
      <c r="B190" s="12"/>
      <c r="C190" s="12"/>
      <c r="D190" s="13"/>
      <c r="E190" s="13"/>
      <c r="F190" s="14"/>
      <c r="G190" s="14"/>
      <c r="H190" s="15" t="str">
        <f aca="false">IF($A190="","",SUMIFS(Movimenti!$D$5:$D$2004,Movimenti!$B$5:$B$2004,$A190,Movimenti!$C$5:$C$2004,"Carico"))</f>
        <v/>
      </c>
      <c r="I190" s="15" t="str">
        <f aca="false">IF($A190="","",SUMIFS(Movimenti!$D$5:$D$2004,Movimenti!$B$5:$B$2004,$A190,Movimenti!$C$5:$C$2004,"Scarico"))</f>
        <v/>
      </c>
      <c r="J190" s="15" t="str">
        <f aca="false">IF($A190="","",H190-I190)</f>
        <v/>
      </c>
      <c r="K190" s="16" t="str">
        <f aca="false">IF($A190="","",IF(J190&lt;=0,"Finito",IF(J190&lt;=E190,"Da riordinare","OK")))</f>
        <v/>
      </c>
      <c r="L190" s="17" t="str">
        <f aca="false">IF($A190="","",J190*F190)</f>
        <v/>
      </c>
      <c r="M190" s="17" t="str">
        <f aca="false">IF($A190="","",J190*G190)</f>
        <v/>
      </c>
    </row>
    <row r="191" customFormat="false" ht="15" hidden="false" customHeight="false" outlineLevel="0" collapsed="false">
      <c r="A191" s="12"/>
      <c r="B191" s="12"/>
      <c r="C191" s="12"/>
      <c r="D191" s="13"/>
      <c r="E191" s="13"/>
      <c r="F191" s="14"/>
      <c r="G191" s="14"/>
      <c r="H191" s="15" t="str">
        <f aca="false">IF($A191="","",SUMIFS(Movimenti!$D$5:$D$2004,Movimenti!$B$5:$B$2004,$A191,Movimenti!$C$5:$C$2004,"Carico"))</f>
        <v/>
      </c>
      <c r="I191" s="15" t="str">
        <f aca="false">IF($A191="","",SUMIFS(Movimenti!$D$5:$D$2004,Movimenti!$B$5:$B$2004,$A191,Movimenti!$C$5:$C$2004,"Scarico"))</f>
        <v/>
      </c>
      <c r="J191" s="15" t="str">
        <f aca="false">IF($A191="","",H191-I191)</f>
        <v/>
      </c>
      <c r="K191" s="16" t="str">
        <f aca="false">IF($A191="","",IF(J191&lt;=0,"Finito",IF(J191&lt;=E191,"Da riordinare","OK")))</f>
        <v/>
      </c>
      <c r="L191" s="17" t="str">
        <f aca="false">IF($A191="","",J191*F191)</f>
        <v/>
      </c>
      <c r="M191" s="17" t="str">
        <f aca="false">IF($A191="","",J191*G191)</f>
        <v/>
      </c>
    </row>
    <row r="192" customFormat="false" ht="15" hidden="false" customHeight="false" outlineLevel="0" collapsed="false">
      <c r="A192" s="12"/>
      <c r="B192" s="12"/>
      <c r="C192" s="12"/>
      <c r="D192" s="13"/>
      <c r="E192" s="13"/>
      <c r="F192" s="14"/>
      <c r="G192" s="14"/>
      <c r="H192" s="15" t="str">
        <f aca="false">IF($A192="","",SUMIFS(Movimenti!$D$5:$D$2004,Movimenti!$B$5:$B$2004,$A192,Movimenti!$C$5:$C$2004,"Carico"))</f>
        <v/>
      </c>
      <c r="I192" s="15" t="str">
        <f aca="false">IF($A192="","",SUMIFS(Movimenti!$D$5:$D$2004,Movimenti!$B$5:$B$2004,$A192,Movimenti!$C$5:$C$2004,"Scarico"))</f>
        <v/>
      </c>
      <c r="J192" s="15" t="str">
        <f aca="false">IF($A192="","",H192-I192)</f>
        <v/>
      </c>
      <c r="K192" s="16" t="str">
        <f aca="false">IF($A192="","",IF(J192&lt;=0,"Finito",IF(J192&lt;=E192,"Da riordinare","OK")))</f>
        <v/>
      </c>
      <c r="L192" s="17" t="str">
        <f aca="false">IF($A192="","",J192*F192)</f>
        <v/>
      </c>
      <c r="M192" s="17" t="str">
        <f aca="false">IF($A192="","",J192*G192)</f>
        <v/>
      </c>
    </row>
    <row r="193" customFormat="false" ht="15" hidden="false" customHeight="false" outlineLevel="0" collapsed="false">
      <c r="A193" s="12"/>
      <c r="B193" s="12"/>
      <c r="C193" s="12"/>
      <c r="D193" s="13"/>
      <c r="E193" s="13"/>
      <c r="F193" s="14"/>
      <c r="G193" s="14"/>
      <c r="H193" s="15" t="str">
        <f aca="false">IF($A193="","",SUMIFS(Movimenti!$D$5:$D$2004,Movimenti!$B$5:$B$2004,$A193,Movimenti!$C$5:$C$2004,"Carico"))</f>
        <v/>
      </c>
      <c r="I193" s="15" t="str">
        <f aca="false">IF($A193="","",SUMIFS(Movimenti!$D$5:$D$2004,Movimenti!$B$5:$B$2004,$A193,Movimenti!$C$5:$C$2004,"Scarico"))</f>
        <v/>
      </c>
      <c r="J193" s="15" t="str">
        <f aca="false">IF($A193="","",H193-I193)</f>
        <v/>
      </c>
      <c r="K193" s="16" t="str">
        <f aca="false">IF($A193="","",IF(J193&lt;=0,"Finito",IF(J193&lt;=E193,"Da riordinare","OK")))</f>
        <v/>
      </c>
      <c r="L193" s="17" t="str">
        <f aca="false">IF($A193="","",J193*F193)</f>
        <v/>
      </c>
      <c r="M193" s="17" t="str">
        <f aca="false">IF($A193="","",J193*G193)</f>
        <v/>
      </c>
    </row>
    <row r="194" customFormat="false" ht="15" hidden="false" customHeight="false" outlineLevel="0" collapsed="false">
      <c r="A194" s="12"/>
      <c r="B194" s="12"/>
      <c r="C194" s="12"/>
      <c r="D194" s="13"/>
      <c r="E194" s="13"/>
      <c r="F194" s="14"/>
      <c r="G194" s="14"/>
      <c r="H194" s="15" t="str">
        <f aca="false">IF($A194="","",SUMIFS(Movimenti!$D$5:$D$2004,Movimenti!$B$5:$B$2004,$A194,Movimenti!$C$5:$C$2004,"Carico"))</f>
        <v/>
      </c>
      <c r="I194" s="15" t="str">
        <f aca="false">IF($A194="","",SUMIFS(Movimenti!$D$5:$D$2004,Movimenti!$B$5:$B$2004,$A194,Movimenti!$C$5:$C$2004,"Scarico"))</f>
        <v/>
      </c>
      <c r="J194" s="15" t="str">
        <f aca="false">IF($A194="","",H194-I194)</f>
        <v/>
      </c>
      <c r="K194" s="16" t="str">
        <f aca="false">IF($A194="","",IF(J194&lt;=0,"Finito",IF(J194&lt;=E194,"Da riordinare","OK")))</f>
        <v/>
      </c>
      <c r="L194" s="17" t="str">
        <f aca="false">IF($A194="","",J194*F194)</f>
        <v/>
      </c>
      <c r="M194" s="17" t="str">
        <f aca="false">IF($A194="","",J194*G194)</f>
        <v/>
      </c>
    </row>
    <row r="195" customFormat="false" ht="15" hidden="false" customHeight="false" outlineLevel="0" collapsed="false">
      <c r="A195" s="12"/>
      <c r="B195" s="12"/>
      <c r="C195" s="12"/>
      <c r="D195" s="13"/>
      <c r="E195" s="13"/>
      <c r="F195" s="14"/>
      <c r="G195" s="14"/>
      <c r="H195" s="15" t="str">
        <f aca="false">IF($A195="","",SUMIFS(Movimenti!$D$5:$D$2004,Movimenti!$B$5:$B$2004,$A195,Movimenti!$C$5:$C$2004,"Carico"))</f>
        <v/>
      </c>
      <c r="I195" s="15" t="str">
        <f aca="false">IF($A195="","",SUMIFS(Movimenti!$D$5:$D$2004,Movimenti!$B$5:$B$2004,$A195,Movimenti!$C$5:$C$2004,"Scarico"))</f>
        <v/>
      </c>
      <c r="J195" s="15" t="str">
        <f aca="false">IF($A195="","",H195-I195)</f>
        <v/>
      </c>
      <c r="K195" s="16" t="str">
        <f aca="false">IF($A195="","",IF(J195&lt;=0,"Finito",IF(J195&lt;=E195,"Da riordinare","OK")))</f>
        <v/>
      </c>
      <c r="L195" s="17" t="str">
        <f aca="false">IF($A195="","",J195*F195)</f>
        <v/>
      </c>
      <c r="M195" s="17" t="str">
        <f aca="false">IF($A195="","",J195*G195)</f>
        <v/>
      </c>
    </row>
    <row r="196" customFormat="false" ht="15" hidden="false" customHeight="false" outlineLevel="0" collapsed="false">
      <c r="A196" s="12"/>
      <c r="B196" s="12"/>
      <c r="C196" s="12"/>
      <c r="D196" s="13"/>
      <c r="E196" s="13"/>
      <c r="F196" s="14"/>
      <c r="G196" s="14"/>
      <c r="H196" s="15" t="str">
        <f aca="false">IF($A196="","",SUMIFS(Movimenti!$D$5:$D$2004,Movimenti!$B$5:$B$2004,$A196,Movimenti!$C$5:$C$2004,"Carico"))</f>
        <v/>
      </c>
      <c r="I196" s="15" t="str">
        <f aca="false">IF($A196="","",SUMIFS(Movimenti!$D$5:$D$2004,Movimenti!$B$5:$B$2004,$A196,Movimenti!$C$5:$C$2004,"Scarico"))</f>
        <v/>
      </c>
      <c r="J196" s="15" t="str">
        <f aca="false">IF($A196="","",H196-I196)</f>
        <v/>
      </c>
      <c r="K196" s="16" t="str">
        <f aca="false">IF($A196="","",IF(J196&lt;=0,"Finito",IF(J196&lt;=E196,"Da riordinare","OK")))</f>
        <v/>
      </c>
      <c r="L196" s="17" t="str">
        <f aca="false">IF($A196="","",J196*F196)</f>
        <v/>
      </c>
      <c r="M196" s="17" t="str">
        <f aca="false">IF($A196="","",J196*G196)</f>
        <v/>
      </c>
    </row>
    <row r="197" customFormat="false" ht="15" hidden="false" customHeight="false" outlineLevel="0" collapsed="false">
      <c r="A197" s="12"/>
      <c r="B197" s="12"/>
      <c r="C197" s="12"/>
      <c r="D197" s="13"/>
      <c r="E197" s="13"/>
      <c r="F197" s="14"/>
      <c r="G197" s="14"/>
      <c r="H197" s="15" t="str">
        <f aca="false">IF($A197="","",SUMIFS(Movimenti!$D$5:$D$2004,Movimenti!$B$5:$B$2004,$A197,Movimenti!$C$5:$C$2004,"Carico"))</f>
        <v/>
      </c>
      <c r="I197" s="15" t="str">
        <f aca="false">IF($A197="","",SUMIFS(Movimenti!$D$5:$D$2004,Movimenti!$B$5:$B$2004,$A197,Movimenti!$C$5:$C$2004,"Scarico"))</f>
        <v/>
      </c>
      <c r="J197" s="15" t="str">
        <f aca="false">IF($A197="","",H197-I197)</f>
        <v/>
      </c>
      <c r="K197" s="16" t="str">
        <f aca="false">IF($A197="","",IF(J197&lt;=0,"Finito",IF(J197&lt;=E197,"Da riordinare","OK")))</f>
        <v/>
      </c>
      <c r="L197" s="17" t="str">
        <f aca="false">IF($A197="","",J197*F197)</f>
        <v/>
      </c>
      <c r="M197" s="17" t="str">
        <f aca="false">IF($A197="","",J197*G197)</f>
        <v/>
      </c>
    </row>
    <row r="198" customFormat="false" ht="15" hidden="false" customHeight="false" outlineLevel="0" collapsed="false">
      <c r="A198" s="12"/>
      <c r="B198" s="12"/>
      <c r="C198" s="12"/>
      <c r="D198" s="13"/>
      <c r="E198" s="13"/>
      <c r="F198" s="14"/>
      <c r="G198" s="14"/>
      <c r="H198" s="15" t="str">
        <f aca="false">IF($A198="","",SUMIFS(Movimenti!$D$5:$D$2004,Movimenti!$B$5:$B$2004,$A198,Movimenti!$C$5:$C$2004,"Carico"))</f>
        <v/>
      </c>
      <c r="I198" s="15" t="str">
        <f aca="false">IF($A198="","",SUMIFS(Movimenti!$D$5:$D$2004,Movimenti!$B$5:$B$2004,$A198,Movimenti!$C$5:$C$2004,"Scarico"))</f>
        <v/>
      </c>
      <c r="J198" s="15" t="str">
        <f aca="false">IF($A198="","",H198-I198)</f>
        <v/>
      </c>
      <c r="K198" s="16" t="str">
        <f aca="false">IF($A198="","",IF(J198&lt;=0,"Finito",IF(J198&lt;=E198,"Da riordinare","OK")))</f>
        <v/>
      </c>
      <c r="L198" s="17" t="str">
        <f aca="false">IF($A198="","",J198*F198)</f>
        <v/>
      </c>
      <c r="M198" s="17" t="str">
        <f aca="false">IF($A198="","",J198*G198)</f>
        <v/>
      </c>
    </row>
    <row r="199" customFormat="false" ht="15" hidden="false" customHeight="false" outlineLevel="0" collapsed="false">
      <c r="A199" s="12"/>
      <c r="B199" s="12"/>
      <c r="C199" s="12"/>
      <c r="D199" s="13"/>
      <c r="E199" s="13"/>
      <c r="F199" s="14"/>
      <c r="G199" s="14"/>
      <c r="H199" s="15" t="str">
        <f aca="false">IF($A199="","",SUMIFS(Movimenti!$D$5:$D$2004,Movimenti!$B$5:$B$2004,$A199,Movimenti!$C$5:$C$2004,"Carico"))</f>
        <v/>
      </c>
      <c r="I199" s="15" t="str">
        <f aca="false">IF($A199="","",SUMIFS(Movimenti!$D$5:$D$2004,Movimenti!$B$5:$B$2004,$A199,Movimenti!$C$5:$C$2004,"Scarico"))</f>
        <v/>
      </c>
      <c r="J199" s="15" t="str">
        <f aca="false">IF($A199="","",H199-I199)</f>
        <v/>
      </c>
      <c r="K199" s="16" t="str">
        <f aca="false">IF($A199="","",IF(J199&lt;=0,"Finito",IF(J199&lt;=E199,"Da riordinare","OK")))</f>
        <v/>
      </c>
      <c r="L199" s="17" t="str">
        <f aca="false">IF($A199="","",J199*F199)</f>
        <v/>
      </c>
      <c r="M199" s="17" t="str">
        <f aca="false">IF($A199="","",J199*G199)</f>
        <v/>
      </c>
    </row>
    <row r="200" customFormat="false" ht="15" hidden="false" customHeight="false" outlineLevel="0" collapsed="false">
      <c r="A200" s="12"/>
      <c r="B200" s="12"/>
      <c r="C200" s="12"/>
      <c r="D200" s="13"/>
      <c r="E200" s="13"/>
      <c r="F200" s="14"/>
      <c r="G200" s="14"/>
      <c r="H200" s="15" t="str">
        <f aca="false">IF($A200="","",SUMIFS(Movimenti!$D$5:$D$2004,Movimenti!$B$5:$B$2004,$A200,Movimenti!$C$5:$C$2004,"Carico"))</f>
        <v/>
      </c>
      <c r="I200" s="15" t="str">
        <f aca="false">IF($A200="","",SUMIFS(Movimenti!$D$5:$D$2004,Movimenti!$B$5:$B$2004,$A200,Movimenti!$C$5:$C$2004,"Scarico"))</f>
        <v/>
      </c>
      <c r="J200" s="15" t="str">
        <f aca="false">IF($A200="","",H200-I200)</f>
        <v/>
      </c>
      <c r="K200" s="16" t="str">
        <f aca="false">IF($A200="","",IF(J200&lt;=0,"Finito",IF(J200&lt;=E200,"Da riordinare","OK")))</f>
        <v/>
      </c>
      <c r="L200" s="17" t="str">
        <f aca="false">IF($A200="","",J200*F200)</f>
        <v/>
      </c>
      <c r="M200" s="17" t="str">
        <f aca="false">IF($A200="","",J200*G200)</f>
        <v/>
      </c>
    </row>
    <row r="201" customFormat="false" ht="15" hidden="false" customHeight="false" outlineLevel="0" collapsed="false">
      <c r="A201" s="12"/>
      <c r="B201" s="12"/>
      <c r="C201" s="12"/>
      <c r="D201" s="13"/>
      <c r="E201" s="13"/>
      <c r="F201" s="14"/>
      <c r="G201" s="14"/>
      <c r="H201" s="15" t="str">
        <f aca="false">IF($A201="","",SUMIFS(Movimenti!$D$5:$D$2004,Movimenti!$B$5:$B$2004,$A201,Movimenti!$C$5:$C$2004,"Carico"))</f>
        <v/>
      </c>
      <c r="I201" s="15" t="str">
        <f aca="false">IF($A201="","",SUMIFS(Movimenti!$D$5:$D$2004,Movimenti!$B$5:$B$2004,$A201,Movimenti!$C$5:$C$2004,"Scarico"))</f>
        <v/>
      </c>
      <c r="J201" s="15" t="str">
        <f aca="false">IF($A201="","",H201-I201)</f>
        <v/>
      </c>
      <c r="K201" s="16" t="str">
        <f aca="false">IF($A201="","",IF(J201&lt;=0,"Finito",IF(J201&lt;=E201,"Da riordinare","OK")))</f>
        <v/>
      </c>
      <c r="L201" s="17" t="str">
        <f aca="false">IF($A201="","",J201*F201)</f>
        <v/>
      </c>
      <c r="M201" s="17" t="str">
        <f aca="false">IF($A201="","",J201*G201)</f>
        <v/>
      </c>
    </row>
    <row r="202" customFormat="false" ht="15" hidden="false" customHeight="false" outlineLevel="0" collapsed="false">
      <c r="A202" s="12"/>
      <c r="B202" s="12"/>
      <c r="C202" s="12"/>
      <c r="D202" s="13"/>
      <c r="E202" s="13"/>
      <c r="F202" s="14"/>
      <c r="G202" s="14"/>
      <c r="H202" s="15" t="str">
        <f aca="false">IF($A202="","",SUMIFS(Movimenti!$D$5:$D$2004,Movimenti!$B$5:$B$2004,$A202,Movimenti!$C$5:$C$2004,"Carico"))</f>
        <v/>
      </c>
      <c r="I202" s="15" t="str">
        <f aca="false">IF($A202="","",SUMIFS(Movimenti!$D$5:$D$2004,Movimenti!$B$5:$B$2004,$A202,Movimenti!$C$5:$C$2004,"Scarico"))</f>
        <v/>
      </c>
      <c r="J202" s="15" t="str">
        <f aca="false">IF($A202="","",H202-I202)</f>
        <v/>
      </c>
      <c r="K202" s="16" t="str">
        <f aca="false">IF($A202="","",IF(J202&lt;=0,"Finito",IF(J202&lt;=E202,"Da riordinare","OK")))</f>
        <v/>
      </c>
      <c r="L202" s="17" t="str">
        <f aca="false">IF($A202="","",J202*F202)</f>
        <v/>
      </c>
      <c r="M202" s="17" t="str">
        <f aca="false">IF($A202="","",J202*G202)</f>
        <v/>
      </c>
    </row>
    <row r="203" customFormat="false" ht="15" hidden="false" customHeight="false" outlineLevel="0" collapsed="false">
      <c r="A203" s="12"/>
      <c r="B203" s="12"/>
      <c r="C203" s="12"/>
      <c r="D203" s="13"/>
      <c r="E203" s="13"/>
      <c r="F203" s="14"/>
      <c r="G203" s="14"/>
      <c r="H203" s="15" t="str">
        <f aca="false">IF($A203="","",SUMIFS(Movimenti!$D$5:$D$2004,Movimenti!$B$5:$B$2004,$A203,Movimenti!$C$5:$C$2004,"Carico"))</f>
        <v/>
      </c>
      <c r="I203" s="15" t="str">
        <f aca="false">IF($A203="","",SUMIFS(Movimenti!$D$5:$D$2004,Movimenti!$B$5:$B$2004,$A203,Movimenti!$C$5:$C$2004,"Scarico"))</f>
        <v/>
      </c>
      <c r="J203" s="15" t="str">
        <f aca="false">IF($A203="","",H203-I203)</f>
        <v/>
      </c>
      <c r="K203" s="16" t="str">
        <f aca="false">IF($A203="","",IF(J203&lt;=0,"Finito",IF(J203&lt;=E203,"Da riordinare","OK")))</f>
        <v/>
      </c>
      <c r="L203" s="17" t="str">
        <f aca="false">IF($A203="","",J203*F203)</f>
        <v/>
      </c>
      <c r="M203" s="17" t="str">
        <f aca="false">IF($A203="","",J203*G203)</f>
        <v/>
      </c>
    </row>
    <row r="204" customFormat="false" ht="15" hidden="false" customHeight="false" outlineLevel="0" collapsed="false">
      <c r="A204" s="12"/>
      <c r="B204" s="12"/>
      <c r="C204" s="12"/>
      <c r="D204" s="13"/>
      <c r="E204" s="13"/>
      <c r="F204" s="14"/>
      <c r="G204" s="14"/>
      <c r="H204" s="15" t="str">
        <f aca="false">IF($A204="","",SUMIFS(Movimenti!$D$5:$D$2004,Movimenti!$B$5:$B$2004,$A204,Movimenti!$C$5:$C$2004,"Carico"))</f>
        <v/>
      </c>
      <c r="I204" s="15" t="str">
        <f aca="false">IF($A204="","",SUMIFS(Movimenti!$D$5:$D$2004,Movimenti!$B$5:$B$2004,$A204,Movimenti!$C$5:$C$2004,"Scarico"))</f>
        <v/>
      </c>
      <c r="J204" s="15" t="str">
        <f aca="false">IF($A204="","",H204-I204)</f>
        <v/>
      </c>
      <c r="K204" s="16" t="str">
        <f aca="false">IF($A204="","",IF(J204&lt;=0,"Finito",IF(J204&lt;=E204,"Da riordinare","OK")))</f>
        <v/>
      </c>
      <c r="L204" s="17" t="str">
        <f aca="false">IF($A204="","",J204*F204)</f>
        <v/>
      </c>
      <c r="M204" s="17" t="str">
        <f aca="false">IF($A204="","",J204*G204)</f>
        <v/>
      </c>
    </row>
    <row r="205" customFormat="false" ht="15" hidden="false" customHeight="false" outlineLevel="0" collapsed="false">
      <c r="A205" s="12"/>
      <c r="B205" s="12"/>
      <c r="C205" s="12"/>
      <c r="D205" s="13"/>
      <c r="E205" s="13"/>
      <c r="F205" s="14"/>
      <c r="G205" s="14"/>
      <c r="H205" s="15" t="str">
        <f aca="false">IF($A205="","",SUMIFS(Movimenti!$D$5:$D$2004,Movimenti!$B$5:$B$2004,$A205,Movimenti!$C$5:$C$2004,"Carico"))</f>
        <v/>
      </c>
      <c r="I205" s="15" t="str">
        <f aca="false">IF($A205="","",SUMIFS(Movimenti!$D$5:$D$2004,Movimenti!$B$5:$B$2004,$A205,Movimenti!$C$5:$C$2004,"Scarico"))</f>
        <v/>
      </c>
      <c r="J205" s="15" t="str">
        <f aca="false">IF($A205="","",H205-I205)</f>
        <v/>
      </c>
      <c r="K205" s="16" t="str">
        <f aca="false">IF($A205="","",IF(J205&lt;=0,"Finito",IF(J205&lt;=E205,"Da riordinare","OK")))</f>
        <v/>
      </c>
      <c r="L205" s="17" t="str">
        <f aca="false">IF($A205="","",J205*F205)</f>
        <v/>
      </c>
      <c r="M205" s="17" t="str">
        <f aca="false">IF($A205="","",J205*G205)</f>
        <v/>
      </c>
    </row>
    <row r="206" customFormat="false" ht="15" hidden="false" customHeight="false" outlineLevel="0" collapsed="false">
      <c r="A206" s="12"/>
      <c r="B206" s="12"/>
      <c r="C206" s="12"/>
      <c r="D206" s="13"/>
      <c r="E206" s="13"/>
      <c r="F206" s="14"/>
      <c r="G206" s="14"/>
      <c r="H206" s="15" t="str">
        <f aca="false">IF($A206="","",SUMIFS(Movimenti!$D$5:$D$2004,Movimenti!$B$5:$B$2004,$A206,Movimenti!$C$5:$C$2004,"Carico"))</f>
        <v/>
      </c>
      <c r="I206" s="15" t="str">
        <f aca="false">IF($A206="","",SUMIFS(Movimenti!$D$5:$D$2004,Movimenti!$B$5:$B$2004,$A206,Movimenti!$C$5:$C$2004,"Scarico"))</f>
        <v/>
      </c>
      <c r="J206" s="15" t="str">
        <f aca="false">IF($A206="","",H206-I206)</f>
        <v/>
      </c>
      <c r="K206" s="16" t="str">
        <f aca="false">IF($A206="","",IF(J206&lt;=0,"Finito",IF(J206&lt;=E206,"Da riordinare","OK")))</f>
        <v/>
      </c>
      <c r="L206" s="17" t="str">
        <f aca="false">IF($A206="","",J206*F206)</f>
        <v/>
      </c>
      <c r="M206" s="17" t="str">
        <f aca="false">IF($A206="","",J206*G206)</f>
        <v/>
      </c>
    </row>
    <row r="207" customFormat="false" ht="15" hidden="false" customHeight="false" outlineLevel="0" collapsed="false">
      <c r="A207" s="12"/>
      <c r="B207" s="12"/>
      <c r="C207" s="12"/>
      <c r="D207" s="13"/>
      <c r="E207" s="13"/>
      <c r="F207" s="14"/>
      <c r="G207" s="14"/>
      <c r="H207" s="15" t="str">
        <f aca="false">IF($A207="","",SUMIFS(Movimenti!$D$5:$D$2004,Movimenti!$B$5:$B$2004,$A207,Movimenti!$C$5:$C$2004,"Carico"))</f>
        <v/>
      </c>
      <c r="I207" s="15" t="str">
        <f aca="false">IF($A207="","",SUMIFS(Movimenti!$D$5:$D$2004,Movimenti!$B$5:$B$2004,$A207,Movimenti!$C$5:$C$2004,"Scarico"))</f>
        <v/>
      </c>
      <c r="J207" s="15" t="str">
        <f aca="false">IF($A207="","",H207-I207)</f>
        <v/>
      </c>
      <c r="K207" s="16" t="str">
        <f aca="false">IF($A207="","",IF(J207&lt;=0,"Finito",IF(J207&lt;=E207,"Da riordinare","OK")))</f>
        <v/>
      </c>
      <c r="L207" s="17" t="str">
        <f aca="false">IF($A207="","",J207*F207)</f>
        <v/>
      </c>
      <c r="M207" s="17" t="str">
        <f aca="false">IF($A207="","",J207*G207)</f>
        <v/>
      </c>
    </row>
    <row r="208" customFormat="false" ht="15" hidden="false" customHeight="false" outlineLevel="0" collapsed="false">
      <c r="A208" s="12"/>
      <c r="B208" s="12"/>
      <c r="C208" s="12"/>
      <c r="D208" s="13"/>
      <c r="E208" s="13"/>
      <c r="F208" s="14"/>
      <c r="G208" s="14"/>
      <c r="H208" s="15" t="str">
        <f aca="false">IF($A208="","",SUMIFS(Movimenti!$D$5:$D$2004,Movimenti!$B$5:$B$2004,$A208,Movimenti!$C$5:$C$2004,"Carico"))</f>
        <v/>
      </c>
      <c r="I208" s="15" t="str">
        <f aca="false">IF($A208="","",SUMIFS(Movimenti!$D$5:$D$2004,Movimenti!$B$5:$B$2004,$A208,Movimenti!$C$5:$C$2004,"Scarico"))</f>
        <v/>
      </c>
      <c r="J208" s="15" t="str">
        <f aca="false">IF($A208="","",H208-I208)</f>
        <v/>
      </c>
      <c r="K208" s="16" t="str">
        <f aca="false">IF($A208="","",IF(J208&lt;=0,"Finito",IF(J208&lt;=E208,"Da riordinare","OK")))</f>
        <v/>
      </c>
      <c r="L208" s="17" t="str">
        <f aca="false">IF($A208="","",J208*F208)</f>
        <v/>
      </c>
      <c r="M208" s="17" t="str">
        <f aca="false">IF($A208="","",J208*G208)</f>
        <v/>
      </c>
    </row>
    <row r="209" customFormat="false" ht="15" hidden="false" customHeight="false" outlineLevel="0" collapsed="false">
      <c r="A209" s="12"/>
      <c r="B209" s="12"/>
      <c r="C209" s="12"/>
      <c r="D209" s="13"/>
      <c r="E209" s="13"/>
      <c r="F209" s="14"/>
      <c r="G209" s="14"/>
      <c r="H209" s="15" t="str">
        <f aca="false">IF($A209="","",SUMIFS(Movimenti!$D$5:$D$2004,Movimenti!$B$5:$B$2004,$A209,Movimenti!$C$5:$C$2004,"Carico"))</f>
        <v/>
      </c>
      <c r="I209" s="15" t="str">
        <f aca="false">IF($A209="","",SUMIFS(Movimenti!$D$5:$D$2004,Movimenti!$B$5:$B$2004,$A209,Movimenti!$C$5:$C$2004,"Scarico"))</f>
        <v/>
      </c>
      <c r="J209" s="15" t="str">
        <f aca="false">IF($A209="","",H209-I209)</f>
        <v/>
      </c>
      <c r="K209" s="16" t="str">
        <f aca="false">IF($A209="","",IF(J209&lt;=0,"Finito",IF(J209&lt;=E209,"Da riordinare","OK")))</f>
        <v/>
      </c>
      <c r="L209" s="17" t="str">
        <f aca="false">IF($A209="","",J209*F209)</f>
        <v/>
      </c>
      <c r="M209" s="17" t="str">
        <f aca="false">IF($A209="","",J209*G209)</f>
        <v/>
      </c>
    </row>
    <row r="210" customFormat="false" ht="15" hidden="false" customHeight="false" outlineLevel="0" collapsed="false">
      <c r="A210" s="12"/>
      <c r="B210" s="12"/>
      <c r="C210" s="12"/>
      <c r="D210" s="13"/>
      <c r="E210" s="13"/>
      <c r="F210" s="14"/>
      <c r="G210" s="14"/>
      <c r="H210" s="15" t="str">
        <f aca="false">IF($A210="","",SUMIFS(Movimenti!$D$5:$D$2004,Movimenti!$B$5:$B$2004,$A210,Movimenti!$C$5:$C$2004,"Carico"))</f>
        <v/>
      </c>
      <c r="I210" s="15" t="str">
        <f aca="false">IF($A210="","",SUMIFS(Movimenti!$D$5:$D$2004,Movimenti!$B$5:$B$2004,$A210,Movimenti!$C$5:$C$2004,"Scarico"))</f>
        <v/>
      </c>
      <c r="J210" s="15" t="str">
        <f aca="false">IF($A210="","",H210-I210)</f>
        <v/>
      </c>
      <c r="K210" s="16" t="str">
        <f aca="false">IF($A210="","",IF(J210&lt;=0,"Finito",IF(J210&lt;=E210,"Da riordinare","OK")))</f>
        <v/>
      </c>
      <c r="L210" s="17" t="str">
        <f aca="false">IF($A210="","",J210*F210)</f>
        <v/>
      </c>
      <c r="M210" s="17" t="str">
        <f aca="false">IF($A210="","",J210*G210)</f>
        <v/>
      </c>
    </row>
    <row r="211" customFormat="false" ht="15" hidden="false" customHeight="false" outlineLevel="0" collapsed="false">
      <c r="A211" s="12"/>
      <c r="B211" s="12"/>
      <c r="C211" s="12"/>
      <c r="D211" s="13"/>
      <c r="E211" s="13"/>
      <c r="F211" s="14"/>
      <c r="G211" s="14"/>
      <c r="H211" s="15" t="str">
        <f aca="false">IF($A211="","",SUMIFS(Movimenti!$D$5:$D$2004,Movimenti!$B$5:$B$2004,$A211,Movimenti!$C$5:$C$2004,"Carico"))</f>
        <v/>
      </c>
      <c r="I211" s="15" t="str">
        <f aca="false">IF($A211="","",SUMIFS(Movimenti!$D$5:$D$2004,Movimenti!$B$5:$B$2004,$A211,Movimenti!$C$5:$C$2004,"Scarico"))</f>
        <v/>
      </c>
      <c r="J211" s="15" t="str">
        <f aca="false">IF($A211="","",H211-I211)</f>
        <v/>
      </c>
      <c r="K211" s="16" t="str">
        <f aca="false">IF($A211="","",IF(J211&lt;=0,"Finito",IF(J211&lt;=E211,"Da riordinare","OK")))</f>
        <v/>
      </c>
      <c r="L211" s="17" t="str">
        <f aca="false">IF($A211="","",J211*F211)</f>
        <v/>
      </c>
      <c r="M211" s="17" t="str">
        <f aca="false">IF($A211="","",J211*G211)</f>
        <v/>
      </c>
    </row>
    <row r="212" customFormat="false" ht="15" hidden="false" customHeight="false" outlineLevel="0" collapsed="false">
      <c r="A212" s="12"/>
      <c r="B212" s="12"/>
      <c r="C212" s="12"/>
      <c r="D212" s="13"/>
      <c r="E212" s="13"/>
      <c r="F212" s="14"/>
      <c r="G212" s="14"/>
      <c r="H212" s="15" t="str">
        <f aca="false">IF($A212="","",SUMIFS(Movimenti!$D$5:$D$2004,Movimenti!$B$5:$B$2004,$A212,Movimenti!$C$5:$C$2004,"Carico"))</f>
        <v/>
      </c>
      <c r="I212" s="15" t="str">
        <f aca="false">IF($A212="","",SUMIFS(Movimenti!$D$5:$D$2004,Movimenti!$B$5:$B$2004,$A212,Movimenti!$C$5:$C$2004,"Scarico"))</f>
        <v/>
      </c>
      <c r="J212" s="15" t="str">
        <f aca="false">IF($A212="","",H212-I212)</f>
        <v/>
      </c>
      <c r="K212" s="16" t="str">
        <f aca="false">IF($A212="","",IF(J212&lt;=0,"Finito",IF(J212&lt;=E212,"Da riordinare","OK")))</f>
        <v/>
      </c>
      <c r="L212" s="17" t="str">
        <f aca="false">IF($A212="","",J212*F212)</f>
        <v/>
      </c>
      <c r="M212" s="17" t="str">
        <f aca="false">IF($A212="","",J212*G212)</f>
        <v/>
      </c>
    </row>
    <row r="213" customFormat="false" ht="15" hidden="false" customHeight="false" outlineLevel="0" collapsed="false">
      <c r="A213" s="12"/>
      <c r="B213" s="12"/>
      <c r="C213" s="12"/>
      <c r="D213" s="13"/>
      <c r="E213" s="13"/>
      <c r="F213" s="14"/>
      <c r="G213" s="14"/>
      <c r="H213" s="15" t="str">
        <f aca="false">IF($A213="","",SUMIFS(Movimenti!$D$5:$D$2004,Movimenti!$B$5:$B$2004,$A213,Movimenti!$C$5:$C$2004,"Carico"))</f>
        <v/>
      </c>
      <c r="I213" s="15" t="str">
        <f aca="false">IF($A213="","",SUMIFS(Movimenti!$D$5:$D$2004,Movimenti!$B$5:$B$2004,$A213,Movimenti!$C$5:$C$2004,"Scarico"))</f>
        <v/>
      </c>
      <c r="J213" s="15" t="str">
        <f aca="false">IF($A213="","",H213-I213)</f>
        <v/>
      </c>
      <c r="K213" s="16" t="str">
        <f aca="false">IF($A213="","",IF(J213&lt;=0,"Finito",IF(J213&lt;=E213,"Da riordinare","OK")))</f>
        <v/>
      </c>
      <c r="L213" s="17" t="str">
        <f aca="false">IF($A213="","",J213*F213)</f>
        <v/>
      </c>
      <c r="M213" s="17" t="str">
        <f aca="false">IF($A213="","",J213*G213)</f>
        <v/>
      </c>
    </row>
    <row r="214" customFormat="false" ht="15" hidden="false" customHeight="false" outlineLevel="0" collapsed="false">
      <c r="A214" s="12"/>
      <c r="B214" s="12"/>
      <c r="C214" s="12"/>
      <c r="D214" s="13"/>
      <c r="E214" s="13"/>
      <c r="F214" s="14"/>
      <c r="G214" s="14"/>
      <c r="H214" s="15" t="str">
        <f aca="false">IF($A214="","",SUMIFS(Movimenti!$D$5:$D$2004,Movimenti!$B$5:$B$2004,$A214,Movimenti!$C$5:$C$2004,"Carico"))</f>
        <v/>
      </c>
      <c r="I214" s="15" t="str">
        <f aca="false">IF($A214="","",SUMIFS(Movimenti!$D$5:$D$2004,Movimenti!$B$5:$B$2004,$A214,Movimenti!$C$5:$C$2004,"Scarico"))</f>
        <v/>
      </c>
      <c r="J214" s="15" t="str">
        <f aca="false">IF($A214="","",H214-I214)</f>
        <v/>
      </c>
      <c r="K214" s="16" t="str">
        <f aca="false">IF($A214="","",IF(J214&lt;=0,"Finito",IF(J214&lt;=E214,"Da riordinare","OK")))</f>
        <v/>
      </c>
      <c r="L214" s="17" t="str">
        <f aca="false">IF($A214="","",J214*F214)</f>
        <v/>
      </c>
      <c r="M214" s="17" t="str">
        <f aca="false">IF($A214="","",J214*G214)</f>
        <v/>
      </c>
    </row>
    <row r="215" customFormat="false" ht="15" hidden="false" customHeight="false" outlineLevel="0" collapsed="false">
      <c r="A215" s="12"/>
      <c r="B215" s="12"/>
      <c r="C215" s="12"/>
      <c r="D215" s="13"/>
      <c r="E215" s="13"/>
      <c r="F215" s="14"/>
      <c r="G215" s="14"/>
      <c r="H215" s="15" t="str">
        <f aca="false">IF($A215="","",SUMIFS(Movimenti!$D$5:$D$2004,Movimenti!$B$5:$B$2004,$A215,Movimenti!$C$5:$C$2004,"Carico"))</f>
        <v/>
      </c>
      <c r="I215" s="15" t="str">
        <f aca="false">IF($A215="","",SUMIFS(Movimenti!$D$5:$D$2004,Movimenti!$B$5:$B$2004,$A215,Movimenti!$C$5:$C$2004,"Scarico"))</f>
        <v/>
      </c>
      <c r="J215" s="15" t="str">
        <f aca="false">IF($A215="","",H215-I215)</f>
        <v/>
      </c>
      <c r="K215" s="16" t="str">
        <f aca="false">IF($A215="","",IF(J215&lt;=0,"Finito",IF(J215&lt;=E215,"Da riordinare","OK")))</f>
        <v/>
      </c>
      <c r="L215" s="17" t="str">
        <f aca="false">IF($A215="","",J215*F215)</f>
        <v/>
      </c>
      <c r="M215" s="17" t="str">
        <f aca="false">IF($A215="","",J215*G215)</f>
        <v/>
      </c>
    </row>
    <row r="216" customFormat="false" ht="15" hidden="false" customHeight="false" outlineLevel="0" collapsed="false">
      <c r="A216" s="12"/>
      <c r="B216" s="12"/>
      <c r="C216" s="12"/>
      <c r="D216" s="13"/>
      <c r="E216" s="13"/>
      <c r="F216" s="14"/>
      <c r="G216" s="14"/>
      <c r="H216" s="15" t="str">
        <f aca="false">IF($A216="","",SUMIFS(Movimenti!$D$5:$D$2004,Movimenti!$B$5:$B$2004,$A216,Movimenti!$C$5:$C$2004,"Carico"))</f>
        <v/>
      </c>
      <c r="I216" s="15" t="str">
        <f aca="false">IF($A216="","",SUMIFS(Movimenti!$D$5:$D$2004,Movimenti!$B$5:$B$2004,$A216,Movimenti!$C$5:$C$2004,"Scarico"))</f>
        <v/>
      </c>
      <c r="J216" s="15" t="str">
        <f aca="false">IF($A216="","",H216-I216)</f>
        <v/>
      </c>
      <c r="K216" s="16" t="str">
        <f aca="false">IF($A216="","",IF(J216&lt;=0,"Finito",IF(J216&lt;=E216,"Da riordinare","OK")))</f>
        <v/>
      </c>
      <c r="L216" s="17" t="str">
        <f aca="false">IF($A216="","",J216*F216)</f>
        <v/>
      </c>
      <c r="M216" s="17" t="str">
        <f aca="false">IF($A216="","",J216*G216)</f>
        <v/>
      </c>
    </row>
    <row r="217" customFormat="false" ht="15" hidden="false" customHeight="false" outlineLevel="0" collapsed="false">
      <c r="A217" s="12"/>
      <c r="B217" s="12"/>
      <c r="C217" s="12"/>
      <c r="D217" s="13"/>
      <c r="E217" s="13"/>
      <c r="F217" s="14"/>
      <c r="G217" s="14"/>
      <c r="H217" s="15" t="str">
        <f aca="false">IF($A217="","",SUMIFS(Movimenti!$D$5:$D$2004,Movimenti!$B$5:$B$2004,$A217,Movimenti!$C$5:$C$2004,"Carico"))</f>
        <v/>
      </c>
      <c r="I217" s="15" t="str">
        <f aca="false">IF($A217="","",SUMIFS(Movimenti!$D$5:$D$2004,Movimenti!$B$5:$B$2004,$A217,Movimenti!$C$5:$C$2004,"Scarico"))</f>
        <v/>
      </c>
      <c r="J217" s="15" t="str">
        <f aca="false">IF($A217="","",H217-I217)</f>
        <v/>
      </c>
      <c r="K217" s="16" t="str">
        <f aca="false">IF($A217="","",IF(J217&lt;=0,"Finito",IF(J217&lt;=E217,"Da riordinare","OK")))</f>
        <v/>
      </c>
      <c r="L217" s="17" t="str">
        <f aca="false">IF($A217="","",J217*F217)</f>
        <v/>
      </c>
      <c r="M217" s="17" t="str">
        <f aca="false">IF($A217="","",J217*G217)</f>
        <v/>
      </c>
    </row>
    <row r="218" customFormat="false" ht="15" hidden="false" customHeight="false" outlineLevel="0" collapsed="false">
      <c r="A218" s="12"/>
      <c r="B218" s="12"/>
      <c r="C218" s="12"/>
      <c r="D218" s="13"/>
      <c r="E218" s="13"/>
      <c r="F218" s="14"/>
      <c r="G218" s="14"/>
      <c r="H218" s="15" t="str">
        <f aca="false">IF($A218="","",SUMIFS(Movimenti!$D$5:$D$2004,Movimenti!$B$5:$B$2004,$A218,Movimenti!$C$5:$C$2004,"Carico"))</f>
        <v/>
      </c>
      <c r="I218" s="15" t="str">
        <f aca="false">IF($A218="","",SUMIFS(Movimenti!$D$5:$D$2004,Movimenti!$B$5:$B$2004,$A218,Movimenti!$C$5:$C$2004,"Scarico"))</f>
        <v/>
      </c>
      <c r="J218" s="15" t="str">
        <f aca="false">IF($A218="","",H218-I218)</f>
        <v/>
      </c>
      <c r="K218" s="16" t="str">
        <f aca="false">IF($A218="","",IF(J218&lt;=0,"Finito",IF(J218&lt;=E218,"Da riordinare","OK")))</f>
        <v/>
      </c>
      <c r="L218" s="17" t="str">
        <f aca="false">IF($A218="","",J218*F218)</f>
        <v/>
      </c>
      <c r="M218" s="17" t="str">
        <f aca="false">IF($A218="","",J218*G218)</f>
        <v/>
      </c>
    </row>
    <row r="219" customFormat="false" ht="15" hidden="false" customHeight="false" outlineLevel="0" collapsed="false">
      <c r="A219" s="12"/>
      <c r="B219" s="12"/>
      <c r="C219" s="12"/>
      <c r="D219" s="13"/>
      <c r="E219" s="13"/>
      <c r="F219" s="14"/>
      <c r="G219" s="14"/>
      <c r="H219" s="15" t="str">
        <f aca="false">IF($A219="","",SUMIFS(Movimenti!$D$5:$D$2004,Movimenti!$B$5:$B$2004,$A219,Movimenti!$C$5:$C$2004,"Carico"))</f>
        <v/>
      </c>
      <c r="I219" s="15" t="str">
        <f aca="false">IF($A219="","",SUMIFS(Movimenti!$D$5:$D$2004,Movimenti!$B$5:$B$2004,$A219,Movimenti!$C$5:$C$2004,"Scarico"))</f>
        <v/>
      </c>
      <c r="J219" s="15" t="str">
        <f aca="false">IF($A219="","",H219-I219)</f>
        <v/>
      </c>
      <c r="K219" s="16" t="str">
        <f aca="false">IF($A219="","",IF(J219&lt;=0,"Finito",IF(J219&lt;=E219,"Da riordinare","OK")))</f>
        <v/>
      </c>
      <c r="L219" s="17" t="str">
        <f aca="false">IF($A219="","",J219*F219)</f>
        <v/>
      </c>
      <c r="M219" s="17" t="str">
        <f aca="false">IF($A219="","",J219*G219)</f>
        <v/>
      </c>
    </row>
    <row r="220" customFormat="false" ht="15" hidden="false" customHeight="false" outlineLevel="0" collapsed="false">
      <c r="A220" s="12"/>
      <c r="B220" s="12"/>
      <c r="C220" s="12"/>
      <c r="D220" s="13"/>
      <c r="E220" s="13"/>
      <c r="F220" s="14"/>
      <c r="G220" s="14"/>
      <c r="H220" s="15" t="str">
        <f aca="false">IF($A220="","",SUMIFS(Movimenti!$D$5:$D$2004,Movimenti!$B$5:$B$2004,$A220,Movimenti!$C$5:$C$2004,"Carico"))</f>
        <v/>
      </c>
      <c r="I220" s="15" t="str">
        <f aca="false">IF($A220="","",SUMIFS(Movimenti!$D$5:$D$2004,Movimenti!$B$5:$B$2004,$A220,Movimenti!$C$5:$C$2004,"Scarico"))</f>
        <v/>
      </c>
      <c r="J220" s="15" t="str">
        <f aca="false">IF($A220="","",H220-I220)</f>
        <v/>
      </c>
      <c r="K220" s="16" t="str">
        <f aca="false">IF($A220="","",IF(J220&lt;=0,"Finito",IF(J220&lt;=E220,"Da riordinare","OK")))</f>
        <v/>
      </c>
      <c r="L220" s="17" t="str">
        <f aca="false">IF($A220="","",J220*F220)</f>
        <v/>
      </c>
      <c r="M220" s="17" t="str">
        <f aca="false">IF($A220="","",J220*G220)</f>
        <v/>
      </c>
    </row>
    <row r="221" customFormat="false" ht="15" hidden="false" customHeight="false" outlineLevel="0" collapsed="false">
      <c r="A221" s="12"/>
      <c r="B221" s="12"/>
      <c r="C221" s="12"/>
      <c r="D221" s="13"/>
      <c r="E221" s="13"/>
      <c r="F221" s="14"/>
      <c r="G221" s="14"/>
      <c r="H221" s="15" t="str">
        <f aca="false">IF($A221="","",SUMIFS(Movimenti!$D$5:$D$2004,Movimenti!$B$5:$B$2004,$A221,Movimenti!$C$5:$C$2004,"Carico"))</f>
        <v/>
      </c>
      <c r="I221" s="15" t="str">
        <f aca="false">IF($A221="","",SUMIFS(Movimenti!$D$5:$D$2004,Movimenti!$B$5:$B$2004,$A221,Movimenti!$C$5:$C$2004,"Scarico"))</f>
        <v/>
      </c>
      <c r="J221" s="15" t="str">
        <f aca="false">IF($A221="","",H221-I221)</f>
        <v/>
      </c>
      <c r="K221" s="16" t="str">
        <f aca="false">IF($A221="","",IF(J221&lt;=0,"Finito",IF(J221&lt;=E221,"Da riordinare","OK")))</f>
        <v/>
      </c>
      <c r="L221" s="17" t="str">
        <f aca="false">IF($A221="","",J221*F221)</f>
        <v/>
      </c>
      <c r="M221" s="17" t="str">
        <f aca="false">IF($A221="","",J221*G221)</f>
        <v/>
      </c>
    </row>
    <row r="222" customFormat="false" ht="15" hidden="false" customHeight="false" outlineLevel="0" collapsed="false">
      <c r="A222" s="12"/>
      <c r="B222" s="12"/>
      <c r="C222" s="12"/>
      <c r="D222" s="13"/>
      <c r="E222" s="13"/>
      <c r="F222" s="14"/>
      <c r="G222" s="14"/>
      <c r="H222" s="15" t="str">
        <f aca="false">IF($A222="","",SUMIFS(Movimenti!$D$5:$D$2004,Movimenti!$B$5:$B$2004,$A222,Movimenti!$C$5:$C$2004,"Carico"))</f>
        <v/>
      </c>
      <c r="I222" s="15" t="str">
        <f aca="false">IF($A222="","",SUMIFS(Movimenti!$D$5:$D$2004,Movimenti!$B$5:$B$2004,$A222,Movimenti!$C$5:$C$2004,"Scarico"))</f>
        <v/>
      </c>
      <c r="J222" s="15" t="str">
        <f aca="false">IF($A222="","",H222-I222)</f>
        <v/>
      </c>
      <c r="K222" s="16" t="str">
        <f aca="false">IF($A222="","",IF(J222&lt;=0,"Finito",IF(J222&lt;=E222,"Da riordinare","OK")))</f>
        <v/>
      </c>
      <c r="L222" s="17" t="str">
        <f aca="false">IF($A222="","",J222*F222)</f>
        <v/>
      </c>
      <c r="M222" s="17" t="str">
        <f aca="false">IF($A222="","",J222*G222)</f>
        <v/>
      </c>
    </row>
    <row r="223" customFormat="false" ht="15" hidden="false" customHeight="false" outlineLevel="0" collapsed="false">
      <c r="A223" s="12"/>
      <c r="B223" s="12"/>
      <c r="C223" s="12"/>
      <c r="D223" s="13"/>
      <c r="E223" s="13"/>
      <c r="F223" s="14"/>
      <c r="G223" s="14"/>
      <c r="H223" s="15" t="str">
        <f aca="false">IF($A223="","",SUMIFS(Movimenti!$D$5:$D$2004,Movimenti!$B$5:$B$2004,$A223,Movimenti!$C$5:$C$2004,"Carico"))</f>
        <v/>
      </c>
      <c r="I223" s="15" t="str">
        <f aca="false">IF($A223="","",SUMIFS(Movimenti!$D$5:$D$2004,Movimenti!$B$5:$B$2004,$A223,Movimenti!$C$5:$C$2004,"Scarico"))</f>
        <v/>
      </c>
      <c r="J223" s="15" t="str">
        <f aca="false">IF($A223="","",H223-I223)</f>
        <v/>
      </c>
      <c r="K223" s="16" t="str">
        <f aca="false">IF($A223="","",IF(J223&lt;=0,"Finito",IF(J223&lt;=E223,"Da riordinare","OK")))</f>
        <v/>
      </c>
      <c r="L223" s="17" t="str">
        <f aca="false">IF($A223="","",J223*F223)</f>
        <v/>
      </c>
      <c r="M223" s="17" t="str">
        <f aca="false">IF($A223="","",J223*G223)</f>
        <v/>
      </c>
    </row>
    <row r="224" customFormat="false" ht="15" hidden="false" customHeight="false" outlineLevel="0" collapsed="false">
      <c r="A224" s="12"/>
      <c r="B224" s="12"/>
      <c r="C224" s="12"/>
      <c r="D224" s="13"/>
      <c r="E224" s="13"/>
      <c r="F224" s="14"/>
      <c r="G224" s="14"/>
      <c r="H224" s="15" t="str">
        <f aca="false">IF($A224="","",SUMIFS(Movimenti!$D$5:$D$2004,Movimenti!$B$5:$B$2004,$A224,Movimenti!$C$5:$C$2004,"Carico"))</f>
        <v/>
      </c>
      <c r="I224" s="15" t="str">
        <f aca="false">IF($A224="","",SUMIFS(Movimenti!$D$5:$D$2004,Movimenti!$B$5:$B$2004,$A224,Movimenti!$C$5:$C$2004,"Scarico"))</f>
        <v/>
      </c>
      <c r="J224" s="15" t="str">
        <f aca="false">IF($A224="","",H224-I224)</f>
        <v/>
      </c>
      <c r="K224" s="16" t="str">
        <f aca="false">IF($A224="","",IF(J224&lt;=0,"Finito",IF(J224&lt;=E224,"Da riordinare","OK")))</f>
        <v/>
      </c>
      <c r="L224" s="17" t="str">
        <f aca="false">IF($A224="","",J224*F224)</f>
        <v/>
      </c>
      <c r="M224" s="17" t="str">
        <f aca="false">IF($A224="","",J224*G224)</f>
        <v/>
      </c>
    </row>
    <row r="225" customFormat="false" ht="15" hidden="false" customHeight="false" outlineLevel="0" collapsed="false">
      <c r="A225" s="12"/>
      <c r="B225" s="12"/>
      <c r="C225" s="12"/>
      <c r="D225" s="13"/>
      <c r="E225" s="13"/>
      <c r="F225" s="14"/>
      <c r="G225" s="14"/>
      <c r="H225" s="15" t="str">
        <f aca="false">IF($A225="","",SUMIFS(Movimenti!$D$5:$D$2004,Movimenti!$B$5:$B$2004,$A225,Movimenti!$C$5:$C$2004,"Carico"))</f>
        <v/>
      </c>
      <c r="I225" s="15" t="str">
        <f aca="false">IF($A225="","",SUMIFS(Movimenti!$D$5:$D$2004,Movimenti!$B$5:$B$2004,$A225,Movimenti!$C$5:$C$2004,"Scarico"))</f>
        <v/>
      </c>
      <c r="J225" s="15" t="str">
        <f aca="false">IF($A225="","",H225-I225)</f>
        <v/>
      </c>
      <c r="K225" s="16" t="str">
        <f aca="false">IF($A225="","",IF(J225&lt;=0,"Finito",IF(J225&lt;=E225,"Da riordinare","OK")))</f>
        <v/>
      </c>
      <c r="L225" s="17" t="str">
        <f aca="false">IF($A225="","",J225*F225)</f>
        <v/>
      </c>
      <c r="M225" s="17" t="str">
        <f aca="false">IF($A225="","",J225*G225)</f>
        <v/>
      </c>
    </row>
    <row r="226" customFormat="false" ht="15" hidden="false" customHeight="false" outlineLevel="0" collapsed="false">
      <c r="A226" s="12"/>
      <c r="B226" s="12"/>
      <c r="C226" s="12"/>
      <c r="D226" s="13"/>
      <c r="E226" s="13"/>
      <c r="F226" s="14"/>
      <c r="G226" s="14"/>
      <c r="H226" s="15" t="str">
        <f aca="false">IF($A226="","",SUMIFS(Movimenti!$D$5:$D$2004,Movimenti!$B$5:$B$2004,$A226,Movimenti!$C$5:$C$2004,"Carico"))</f>
        <v/>
      </c>
      <c r="I226" s="15" t="str">
        <f aca="false">IF($A226="","",SUMIFS(Movimenti!$D$5:$D$2004,Movimenti!$B$5:$B$2004,$A226,Movimenti!$C$5:$C$2004,"Scarico"))</f>
        <v/>
      </c>
      <c r="J226" s="15" t="str">
        <f aca="false">IF($A226="","",H226-I226)</f>
        <v/>
      </c>
      <c r="K226" s="16" t="str">
        <f aca="false">IF($A226="","",IF(J226&lt;=0,"Finito",IF(J226&lt;=E226,"Da riordinare","OK")))</f>
        <v/>
      </c>
      <c r="L226" s="17" t="str">
        <f aca="false">IF($A226="","",J226*F226)</f>
        <v/>
      </c>
      <c r="M226" s="17" t="str">
        <f aca="false">IF($A226="","",J226*G226)</f>
        <v/>
      </c>
    </row>
    <row r="227" customFormat="false" ht="15" hidden="false" customHeight="false" outlineLevel="0" collapsed="false">
      <c r="A227" s="12"/>
      <c r="B227" s="12"/>
      <c r="C227" s="12"/>
      <c r="D227" s="13"/>
      <c r="E227" s="13"/>
      <c r="F227" s="14"/>
      <c r="G227" s="14"/>
      <c r="H227" s="15" t="str">
        <f aca="false">IF($A227="","",SUMIFS(Movimenti!$D$5:$D$2004,Movimenti!$B$5:$B$2004,$A227,Movimenti!$C$5:$C$2004,"Carico"))</f>
        <v/>
      </c>
      <c r="I227" s="15" t="str">
        <f aca="false">IF($A227="","",SUMIFS(Movimenti!$D$5:$D$2004,Movimenti!$B$5:$B$2004,$A227,Movimenti!$C$5:$C$2004,"Scarico"))</f>
        <v/>
      </c>
      <c r="J227" s="15" t="str">
        <f aca="false">IF($A227="","",H227-I227)</f>
        <v/>
      </c>
      <c r="K227" s="16" t="str">
        <f aca="false">IF($A227="","",IF(J227&lt;=0,"Finito",IF(J227&lt;=E227,"Da riordinare","OK")))</f>
        <v/>
      </c>
      <c r="L227" s="17" t="str">
        <f aca="false">IF($A227="","",J227*F227)</f>
        <v/>
      </c>
      <c r="M227" s="17" t="str">
        <f aca="false">IF($A227="","",J227*G227)</f>
        <v/>
      </c>
    </row>
    <row r="228" customFormat="false" ht="15" hidden="false" customHeight="false" outlineLevel="0" collapsed="false">
      <c r="A228" s="12"/>
      <c r="B228" s="12"/>
      <c r="C228" s="12"/>
      <c r="D228" s="13"/>
      <c r="E228" s="13"/>
      <c r="F228" s="14"/>
      <c r="G228" s="14"/>
      <c r="H228" s="15" t="str">
        <f aca="false">IF($A228="","",SUMIFS(Movimenti!$D$5:$D$2004,Movimenti!$B$5:$B$2004,$A228,Movimenti!$C$5:$C$2004,"Carico"))</f>
        <v/>
      </c>
      <c r="I228" s="15" t="str">
        <f aca="false">IF($A228="","",SUMIFS(Movimenti!$D$5:$D$2004,Movimenti!$B$5:$B$2004,$A228,Movimenti!$C$5:$C$2004,"Scarico"))</f>
        <v/>
      </c>
      <c r="J228" s="15" t="str">
        <f aca="false">IF($A228="","",H228-I228)</f>
        <v/>
      </c>
      <c r="K228" s="16" t="str">
        <f aca="false">IF($A228="","",IF(J228&lt;=0,"Finito",IF(J228&lt;=E228,"Da riordinare","OK")))</f>
        <v/>
      </c>
      <c r="L228" s="17" t="str">
        <f aca="false">IF($A228="","",J228*F228)</f>
        <v/>
      </c>
      <c r="M228" s="17" t="str">
        <f aca="false">IF($A228="","",J228*G228)</f>
        <v/>
      </c>
    </row>
    <row r="229" customFormat="false" ht="15" hidden="false" customHeight="false" outlineLevel="0" collapsed="false">
      <c r="A229" s="12"/>
      <c r="B229" s="12"/>
      <c r="C229" s="12"/>
      <c r="D229" s="13"/>
      <c r="E229" s="13"/>
      <c r="F229" s="14"/>
      <c r="G229" s="14"/>
      <c r="H229" s="15" t="str">
        <f aca="false">IF($A229="","",SUMIFS(Movimenti!$D$5:$D$2004,Movimenti!$B$5:$B$2004,$A229,Movimenti!$C$5:$C$2004,"Carico"))</f>
        <v/>
      </c>
      <c r="I229" s="15" t="str">
        <f aca="false">IF($A229="","",SUMIFS(Movimenti!$D$5:$D$2004,Movimenti!$B$5:$B$2004,$A229,Movimenti!$C$5:$C$2004,"Scarico"))</f>
        <v/>
      </c>
      <c r="J229" s="15" t="str">
        <f aca="false">IF($A229="","",H229-I229)</f>
        <v/>
      </c>
      <c r="K229" s="16" t="str">
        <f aca="false">IF($A229="","",IF(J229&lt;=0,"Finito",IF(J229&lt;=E229,"Da riordinare","OK")))</f>
        <v/>
      </c>
      <c r="L229" s="17" t="str">
        <f aca="false">IF($A229="","",J229*F229)</f>
        <v/>
      </c>
      <c r="M229" s="17" t="str">
        <f aca="false">IF($A229="","",J229*G229)</f>
        <v/>
      </c>
    </row>
    <row r="230" customFormat="false" ht="15" hidden="false" customHeight="false" outlineLevel="0" collapsed="false">
      <c r="A230" s="12"/>
      <c r="B230" s="12"/>
      <c r="C230" s="12"/>
      <c r="D230" s="13"/>
      <c r="E230" s="13"/>
      <c r="F230" s="14"/>
      <c r="G230" s="14"/>
      <c r="H230" s="15" t="str">
        <f aca="false">IF($A230="","",SUMIFS(Movimenti!$D$5:$D$2004,Movimenti!$B$5:$B$2004,$A230,Movimenti!$C$5:$C$2004,"Carico"))</f>
        <v/>
      </c>
      <c r="I230" s="15" t="str">
        <f aca="false">IF($A230="","",SUMIFS(Movimenti!$D$5:$D$2004,Movimenti!$B$5:$B$2004,$A230,Movimenti!$C$5:$C$2004,"Scarico"))</f>
        <v/>
      </c>
      <c r="J230" s="15" t="str">
        <f aca="false">IF($A230="","",H230-I230)</f>
        <v/>
      </c>
      <c r="K230" s="16" t="str">
        <f aca="false">IF($A230="","",IF(J230&lt;=0,"Finito",IF(J230&lt;=E230,"Da riordinare","OK")))</f>
        <v/>
      </c>
      <c r="L230" s="17" t="str">
        <f aca="false">IF($A230="","",J230*F230)</f>
        <v/>
      </c>
      <c r="M230" s="17" t="str">
        <f aca="false">IF($A230="","",J230*G230)</f>
        <v/>
      </c>
    </row>
    <row r="231" customFormat="false" ht="15" hidden="false" customHeight="false" outlineLevel="0" collapsed="false">
      <c r="A231" s="12"/>
      <c r="B231" s="12"/>
      <c r="C231" s="12"/>
      <c r="D231" s="13"/>
      <c r="E231" s="13"/>
      <c r="F231" s="14"/>
      <c r="G231" s="14"/>
      <c r="H231" s="15" t="str">
        <f aca="false">IF($A231="","",SUMIFS(Movimenti!$D$5:$D$2004,Movimenti!$B$5:$B$2004,$A231,Movimenti!$C$5:$C$2004,"Carico"))</f>
        <v/>
      </c>
      <c r="I231" s="15" t="str">
        <f aca="false">IF($A231="","",SUMIFS(Movimenti!$D$5:$D$2004,Movimenti!$B$5:$B$2004,$A231,Movimenti!$C$5:$C$2004,"Scarico"))</f>
        <v/>
      </c>
      <c r="J231" s="15" t="str">
        <f aca="false">IF($A231="","",H231-I231)</f>
        <v/>
      </c>
      <c r="K231" s="16" t="str">
        <f aca="false">IF($A231="","",IF(J231&lt;=0,"Finito",IF(J231&lt;=E231,"Da riordinare","OK")))</f>
        <v/>
      </c>
      <c r="L231" s="17" t="str">
        <f aca="false">IF($A231="","",J231*F231)</f>
        <v/>
      </c>
      <c r="M231" s="17" t="str">
        <f aca="false">IF($A231="","",J231*G231)</f>
        <v/>
      </c>
    </row>
    <row r="232" customFormat="false" ht="15" hidden="false" customHeight="false" outlineLevel="0" collapsed="false">
      <c r="A232" s="12"/>
      <c r="B232" s="12"/>
      <c r="C232" s="12"/>
      <c r="D232" s="13"/>
      <c r="E232" s="13"/>
      <c r="F232" s="14"/>
      <c r="G232" s="14"/>
      <c r="H232" s="15" t="str">
        <f aca="false">IF($A232="","",SUMIFS(Movimenti!$D$5:$D$2004,Movimenti!$B$5:$B$2004,$A232,Movimenti!$C$5:$C$2004,"Carico"))</f>
        <v/>
      </c>
      <c r="I232" s="15" t="str">
        <f aca="false">IF($A232="","",SUMIFS(Movimenti!$D$5:$D$2004,Movimenti!$B$5:$B$2004,$A232,Movimenti!$C$5:$C$2004,"Scarico"))</f>
        <v/>
      </c>
      <c r="J232" s="15" t="str">
        <f aca="false">IF($A232="","",H232-I232)</f>
        <v/>
      </c>
      <c r="K232" s="16" t="str">
        <f aca="false">IF($A232="","",IF(J232&lt;=0,"Finito",IF(J232&lt;=E232,"Da riordinare","OK")))</f>
        <v/>
      </c>
      <c r="L232" s="17" t="str">
        <f aca="false">IF($A232="","",J232*F232)</f>
        <v/>
      </c>
      <c r="M232" s="17" t="str">
        <f aca="false">IF($A232="","",J232*G232)</f>
        <v/>
      </c>
    </row>
    <row r="233" customFormat="false" ht="15" hidden="false" customHeight="false" outlineLevel="0" collapsed="false">
      <c r="A233" s="12"/>
      <c r="B233" s="12"/>
      <c r="C233" s="12"/>
      <c r="D233" s="13"/>
      <c r="E233" s="13"/>
      <c r="F233" s="14"/>
      <c r="G233" s="14"/>
      <c r="H233" s="15" t="str">
        <f aca="false">IF($A233="","",SUMIFS(Movimenti!$D$5:$D$2004,Movimenti!$B$5:$B$2004,$A233,Movimenti!$C$5:$C$2004,"Carico"))</f>
        <v/>
      </c>
      <c r="I233" s="15" t="str">
        <f aca="false">IF($A233="","",SUMIFS(Movimenti!$D$5:$D$2004,Movimenti!$B$5:$B$2004,$A233,Movimenti!$C$5:$C$2004,"Scarico"))</f>
        <v/>
      </c>
      <c r="J233" s="15" t="str">
        <f aca="false">IF($A233="","",H233-I233)</f>
        <v/>
      </c>
      <c r="K233" s="16" t="str">
        <f aca="false">IF($A233="","",IF(J233&lt;=0,"Finito",IF(J233&lt;=E233,"Da riordinare","OK")))</f>
        <v/>
      </c>
      <c r="L233" s="17" t="str">
        <f aca="false">IF($A233="","",J233*F233)</f>
        <v/>
      </c>
      <c r="M233" s="17" t="str">
        <f aca="false">IF($A233="","",J233*G233)</f>
        <v/>
      </c>
    </row>
    <row r="234" customFormat="false" ht="15" hidden="false" customHeight="false" outlineLevel="0" collapsed="false">
      <c r="A234" s="12"/>
      <c r="B234" s="12"/>
      <c r="C234" s="12"/>
      <c r="D234" s="13"/>
      <c r="E234" s="13"/>
      <c r="F234" s="14"/>
      <c r="G234" s="14"/>
      <c r="H234" s="15" t="str">
        <f aca="false">IF($A234="","",SUMIFS(Movimenti!$D$5:$D$2004,Movimenti!$B$5:$B$2004,$A234,Movimenti!$C$5:$C$2004,"Carico"))</f>
        <v/>
      </c>
      <c r="I234" s="15" t="str">
        <f aca="false">IF($A234="","",SUMIFS(Movimenti!$D$5:$D$2004,Movimenti!$B$5:$B$2004,$A234,Movimenti!$C$5:$C$2004,"Scarico"))</f>
        <v/>
      </c>
      <c r="J234" s="15" t="str">
        <f aca="false">IF($A234="","",H234-I234)</f>
        <v/>
      </c>
      <c r="K234" s="16" t="str">
        <f aca="false">IF($A234="","",IF(J234&lt;=0,"Finito",IF(J234&lt;=E234,"Da riordinare","OK")))</f>
        <v/>
      </c>
      <c r="L234" s="17" t="str">
        <f aca="false">IF($A234="","",J234*F234)</f>
        <v/>
      </c>
      <c r="M234" s="17" t="str">
        <f aca="false">IF($A234="","",J234*G234)</f>
        <v/>
      </c>
    </row>
    <row r="235" customFormat="false" ht="15" hidden="false" customHeight="false" outlineLevel="0" collapsed="false">
      <c r="A235" s="12"/>
      <c r="B235" s="12"/>
      <c r="C235" s="12"/>
      <c r="D235" s="13"/>
      <c r="E235" s="13"/>
      <c r="F235" s="14"/>
      <c r="G235" s="14"/>
      <c r="H235" s="15" t="str">
        <f aca="false">IF($A235="","",SUMIFS(Movimenti!$D$5:$D$2004,Movimenti!$B$5:$B$2004,$A235,Movimenti!$C$5:$C$2004,"Carico"))</f>
        <v/>
      </c>
      <c r="I235" s="15" t="str">
        <f aca="false">IF($A235="","",SUMIFS(Movimenti!$D$5:$D$2004,Movimenti!$B$5:$B$2004,$A235,Movimenti!$C$5:$C$2004,"Scarico"))</f>
        <v/>
      </c>
      <c r="J235" s="15" t="str">
        <f aca="false">IF($A235="","",H235-I235)</f>
        <v/>
      </c>
      <c r="K235" s="16" t="str">
        <f aca="false">IF($A235="","",IF(J235&lt;=0,"Finito",IF(J235&lt;=E235,"Da riordinare","OK")))</f>
        <v/>
      </c>
      <c r="L235" s="17" t="str">
        <f aca="false">IF($A235="","",J235*F235)</f>
        <v/>
      </c>
      <c r="M235" s="17" t="str">
        <f aca="false">IF($A235="","",J235*G235)</f>
        <v/>
      </c>
    </row>
    <row r="236" customFormat="false" ht="15" hidden="false" customHeight="false" outlineLevel="0" collapsed="false">
      <c r="A236" s="12"/>
      <c r="B236" s="12"/>
      <c r="C236" s="12"/>
      <c r="D236" s="13"/>
      <c r="E236" s="13"/>
      <c r="F236" s="14"/>
      <c r="G236" s="14"/>
      <c r="H236" s="15" t="str">
        <f aca="false">IF($A236="","",SUMIFS(Movimenti!$D$5:$D$2004,Movimenti!$B$5:$B$2004,$A236,Movimenti!$C$5:$C$2004,"Carico"))</f>
        <v/>
      </c>
      <c r="I236" s="15" t="str">
        <f aca="false">IF($A236="","",SUMIFS(Movimenti!$D$5:$D$2004,Movimenti!$B$5:$B$2004,$A236,Movimenti!$C$5:$C$2004,"Scarico"))</f>
        <v/>
      </c>
      <c r="J236" s="15" t="str">
        <f aca="false">IF($A236="","",H236-I236)</f>
        <v/>
      </c>
      <c r="K236" s="16" t="str">
        <f aca="false">IF($A236="","",IF(J236&lt;=0,"Finito",IF(J236&lt;=E236,"Da riordinare","OK")))</f>
        <v/>
      </c>
      <c r="L236" s="17" t="str">
        <f aca="false">IF($A236="","",J236*F236)</f>
        <v/>
      </c>
      <c r="M236" s="17" t="str">
        <f aca="false">IF($A236="","",J236*G236)</f>
        <v/>
      </c>
    </row>
    <row r="237" customFormat="false" ht="15" hidden="false" customHeight="false" outlineLevel="0" collapsed="false">
      <c r="A237" s="12"/>
      <c r="B237" s="12"/>
      <c r="C237" s="12"/>
      <c r="D237" s="13"/>
      <c r="E237" s="13"/>
      <c r="F237" s="14"/>
      <c r="G237" s="14"/>
      <c r="H237" s="15" t="str">
        <f aca="false">IF($A237="","",SUMIFS(Movimenti!$D$5:$D$2004,Movimenti!$B$5:$B$2004,$A237,Movimenti!$C$5:$C$2004,"Carico"))</f>
        <v/>
      </c>
      <c r="I237" s="15" t="str">
        <f aca="false">IF($A237="","",SUMIFS(Movimenti!$D$5:$D$2004,Movimenti!$B$5:$B$2004,$A237,Movimenti!$C$5:$C$2004,"Scarico"))</f>
        <v/>
      </c>
      <c r="J237" s="15" t="str">
        <f aca="false">IF($A237="","",H237-I237)</f>
        <v/>
      </c>
      <c r="K237" s="16" t="str">
        <f aca="false">IF($A237="","",IF(J237&lt;=0,"Finito",IF(J237&lt;=E237,"Da riordinare","OK")))</f>
        <v/>
      </c>
      <c r="L237" s="17" t="str">
        <f aca="false">IF($A237="","",J237*F237)</f>
        <v/>
      </c>
      <c r="M237" s="17" t="str">
        <f aca="false">IF($A237="","",J237*G237)</f>
        <v/>
      </c>
    </row>
    <row r="238" customFormat="false" ht="15" hidden="false" customHeight="false" outlineLevel="0" collapsed="false">
      <c r="A238" s="12"/>
      <c r="B238" s="12"/>
      <c r="C238" s="12"/>
      <c r="D238" s="13"/>
      <c r="E238" s="13"/>
      <c r="F238" s="14"/>
      <c r="G238" s="14"/>
      <c r="H238" s="15" t="str">
        <f aca="false">IF($A238="","",SUMIFS(Movimenti!$D$5:$D$2004,Movimenti!$B$5:$B$2004,$A238,Movimenti!$C$5:$C$2004,"Carico"))</f>
        <v/>
      </c>
      <c r="I238" s="15" t="str">
        <f aca="false">IF($A238="","",SUMIFS(Movimenti!$D$5:$D$2004,Movimenti!$B$5:$B$2004,$A238,Movimenti!$C$5:$C$2004,"Scarico"))</f>
        <v/>
      </c>
      <c r="J238" s="15" t="str">
        <f aca="false">IF($A238="","",H238-I238)</f>
        <v/>
      </c>
      <c r="K238" s="16" t="str">
        <f aca="false">IF($A238="","",IF(J238&lt;=0,"Finito",IF(J238&lt;=E238,"Da riordinare","OK")))</f>
        <v/>
      </c>
      <c r="L238" s="17" t="str">
        <f aca="false">IF($A238="","",J238*F238)</f>
        <v/>
      </c>
      <c r="M238" s="17" t="str">
        <f aca="false">IF($A238="","",J238*G238)</f>
        <v/>
      </c>
    </row>
    <row r="239" customFormat="false" ht="15" hidden="false" customHeight="false" outlineLevel="0" collapsed="false">
      <c r="A239" s="12"/>
      <c r="B239" s="12"/>
      <c r="C239" s="12"/>
      <c r="D239" s="13"/>
      <c r="E239" s="13"/>
      <c r="F239" s="14"/>
      <c r="G239" s="14"/>
      <c r="H239" s="15" t="str">
        <f aca="false">IF($A239="","",SUMIFS(Movimenti!$D$5:$D$2004,Movimenti!$B$5:$B$2004,$A239,Movimenti!$C$5:$C$2004,"Carico"))</f>
        <v/>
      </c>
      <c r="I239" s="15" t="str">
        <f aca="false">IF($A239="","",SUMIFS(Movimenti!$D$5:$D$2004,Movimenti!$B$5:$B$2004,$A239,Movimenti!$C$5:$C$2004,"Scarico"))</f>
        <v/>
      </c>
      <c r="J239" s="15" t="str">
        <f aca="false">IF($A239="","",H239-I239)</f>
        <v/>
      </c>
      <c r="K239" s="16" t="str">
        <f aca="false">IF($A239="","",IF(J239&lt;=0,"Finito",IF(J239&lt;=E239,"Da riordinare","OK")))</f>
        <v/>
      </c>
      <c r="L239" s="17" t="str">
        <f aca="false">IF($A239="","",J239*F239)</f>
        <v/>
      </c>
      <c r="M239" s="17" t="str">
        <f aca="false">IF($A239="","",J239*G239)</f>
        <v/>
      </c>
    </row>
    <row r="240" customFormat="false" ht="15" hidden="false" customHeight="false" outlineLevel="0" collapsed="false">
      <c r="A240" s="12"/>
      <c r="B240" s="12"/>
      <c r="C240" s="12"/>
      <c r="D240" s="13"/>
      <c r="E240" s="13"/>
      <c r="F240" s="14"/>
      <c r="G240" s="14"/>
      <c r="H240" s="15" t="str">
        <f aca="false">IF($A240="","",SUMIFS(Movimenti!$D$5:$D$2004,Movimenti!$B$5:$B$2004,$A240,Movimenti!$C$5:$C$2004,"Carico"))</f>
        <v/>
      </c>
      <c r="I240" s="15" t="str">
        <f aca="false">IF($A240="","",SUMIFS(Movimenti!$D$5:$D$2004,Movimenti!$B$5:$B$2004,$A240,Movimenti!$C$5:$C$2004,"Scarico"))</f>
        <v/>
      </c>
      <c r="J240" s="15" t="str">
        <f aca="false">IF($A240="","",H240-I240)</f>
        <v/>
      </c>
      <c r="K240" s="16" t="str">
        <f aca="false">IF($A240="","",IF(J240&lt;=0,"Finito",IF(J240&lt;=E240,"Da riordinare","OK")))</f>
        <v/>
      </c>
      <c r="L240" s="17" t="str">
        <f aca="false">IF($A240="","",J240*F240)</f>
        <v/>
      </c>
      <c r="M240" s="17" t="str">
        <f aca="false">IF($A240="","",J240*G240)</f>
        <v/>
      </c>
    </row>
    <row r="241" customFormat="false" ht="15" hidden="false" customHeight="false" outlineLevel="0" collapsed="false">
      <c r="A241" s="12"/>
      <c r="B241" s="12"/>
      <c r="C241" s="12"/>
      <c r="D241" s="13"/>
      <c r="E241" s="13"/>
      <c r="F241" s="14"/>
      <c r="G241" s="14"/>
      <c r="H241" s="15" t="str">
        <f aca="false">IF($A241="","",SUMIFS(Movimenti!$D$5:$D$2004,Movimenti!$B$5:$B$2004,$A241,Movimenti!$C$5:$C$2004,"Carico"))</f>
        <v/>
      </c>
      <c r="I241" s="15" t="str">
        <f aca="false">IF($A241="","",SUMIFS(Movimenti!$D$5:$D$2004,Movimenti!$B$5:$B$2004,$A241,Movimenti!$C$5:$C$2004,"Scarico"))</f>
        <v/>
      </c>
      <c r="J241" s="15" t="str">
        <f aca="false">IF($A241="","",H241-I241)</f>
        <v/>
      </c>
      <c r="K241" s="16" t="str">
        <f aca="false">IF($A241="","",IF(J241&lt;=0,"Finito",IF(J241&lt;=E241,"Da riordinare","OK")))</f>
        <v/>
      </c>
      <c r="L241" s="17" t="str">
        <f aca="false">IF($A241="","",J241*F241)</f>
        <v/>
      </c>
      <c r="M241" s="17" t="str">
        <f aca="false">IF($A241="","",J241*G241)</f>
        <v/>
      </c>
    </row>
    <row r="242" customFormat="false" ht="15" hidden="false" customHeight="false" outlineLevel="0" collapsed="false">
      <c r="A242" s="12"/>
      <c r="B242" s="12"/>
      <c r="C242" s="12"/>
      <c r="D242" s="13"/>
      <c r="E242" s="13"/>
      <c r="F242" s="14"/>
      <c r="G242" s="14"/>
      <c r="H242" s="15" t="str">
        <f aca="false">IF($A242="","",SUMIFS(Movimenti!$D$5:$D$2004,Movimenti!$B$5:$B$2004,$A242,Movimenti!$C$5:$C$2004,"Carico"))</f>
        <v/>
      </c>
      <c r="I242" s="15" t="str">
        <f aca="false">IF($A242="","",SUMIFS(Movimenti!$D$5:$D$2004,Movimenti!$B$5:$B$2004,$A242,Movimenti!$C$5:$C$2004,"Scarico"))</f>
        <v/>
      </c>
      <c r="J242" s="15" t="str">
        <f aca="false">IF($A242="","",H242-I242)</f>
        <v/>
      </c>
      <c r="K242" s="16" t="str">
        <f aca="false">IF($A242="","",IF(J242&lt;=0,"Finito",IF(J242&lt;=E242,"Da riordinare","OK")))</f>
        <v/>
      </c>
      <c r="L242" s="17" t="str">
        <f aca="false">IF($A242="","",J242*F242)</f>
        <v/>
      </c>
      <c r="M242" s="17" t="str">
        <f aca="false">IF($A242="","",J242*G242)</f>
        <v/>
      </c>
    </row>
    <row r="243" customFormat="false" ht="15" hidden="false" customHeight="false" outlineLevel="0" collapsed="false">
      <c r="A243" s="12"/>
      <c r="B243" s="12"/>
      <c r="C243" s="12"/>
      <c r="D243" s="13"/>
      <c r="E243" s="13"/>
      <c r="F243" s="14"/>
      <c r="G243" s="14"/>
      <c r="H243" s="15" t="str">
        <f aca="false">IF($A243="","",SUMIFS(Movimenti!$D$5:$D$2004,Movimenti!$B$5:$B$2004,$A243,Movimenti!$C$5:$C$2004,"Carico"))</f>
        <v/>
      </c>
      <c r="I243" s="15" t="str">
        <f aca="false">IF($A243="","",SUMIFS(Movimenti!$D$5:$D$2004,Movimenti!$B$5:$B$2004,$A243,Movimenti!$C$5:$C$2004,"Scarico"))</f>
        <v/>
      </c>
      <c r="J243" s="15" t="str">
        <f aca="false">IF($A243="","",H243-I243)</f>
        <v/>
      </c>
      <c r="K243" s="16" t="str">
        <f aca="false">IF($A243="","",IF(J243&lt;=0,"Finito",IF(J243&lt;=E243,"Da riordinare","OK")))</f>
        <v/>
      </c>
      <c r="L243" s="17" t="str">
        <f aca="false">IF($A243="","",J243*F243)</f>
        <v/>
      </c>
      <c r="M243" s="17" t="str">
        <f aca="false">IF($A243="","",J243*G243)</f>
        <v/>
      </c>
    </row>
    <row r="244" customFormat="false" ht="15" hidden="false" customHeight="false" outlineLevel="0" collapsed="false">
      <c r="A244" s="12"/>
      <c r="B244" s="12"/>
      <c r="C244" s="12"/>
      <c r="D244" s="13"/>
      <c r="E244" s="13"/>
      <c r="F244" s="14"/>
      <c r="G244" s="14"/>
      <c r="H244" s="15" t="str">
        <f aca="false">IF($A244="","",SUMIFS(Movimenti!$D$5:$D$2004,Movimenti!$B$5:$B$2004,$A244,Movimenti!$C$5:$C$2004,"Carico"))</f>
        <v/>
      </c>
      <c r="I244" s="15" t="str">
        <f aca="false">IF($A244="","",SUMIFS(Movimenti!$D$5:$D$2004,Movimenti!$B$5:$B$2004,$A244,Movimenti!$C$5:$C$2004,"Scarico"))</f>
        <v/>
      </c>
      <c r="J244" s="15" t="str">
        <f aca="false">IF($A244="","",H244-I244)</f>
        <v/>
      </c>
      <c r="K244" s="16" t="str">
        <f aca="false">IF($A244="","",IF(J244&lt;=0,"Finito",IF(J244&lt;=E244,"Da riordinare","OK")))</f>
        <v/>
      </c>
      <c r="L244" s="17" t="str">
        <f aca="false">IF($A244="","",J244*F244)</f>
        <v/>
      </c>
      <c r="M244" s="17" t="str">
        <f aca="false">IF($A244="","",J244*G244)</f>
        <v/>
      </c>
    </row>
    <row r="245" customFormat="false" ht="15" hidden="false" customHeight="false" outlineLevel="0" collapsed="false">
      <c r="A245" s="12"/>
      <c r="B245" s="12"/>
      <c r="C245" s="12"/>
      <c r="D245" s="13"/>
      <c r="E245" s="13"/>
      <c r="F245" s="14"/>
      <c r="G245" s="14"/>
      <c r="H245" s="15" t="str">
        <f aca="false">IF($A245="","",SUMIFS(Movimenti!$D$5:$D$2004,Movimenti!$B$5:$B$2004,$A245,Movimenti!$C$5:$C$2004,"Carico"))</f>
        <v/>
      </c>
      <c r="I245" s="15" t="str">
        <f aca="false">IF($A245="","",SUMIFS(Movimenti!$D$5:$D$2004,Movimenti!$B$5:$B$2004,$A245,Movimenti!$C$5:$C$2004,"Scarico"))</f>
        <v/>
      </c>
      <c r="J245" s="15" t="str">
        <f aca="false">IF($A245="","",H245-I245)</f>
        <v/>
      </c>
      <c r="K245" s="16" t="str">
        <f aca="false">IF($A245="","",IF(J245&lt;=0,"Finito",IF(J245&lt;=E245,"Da riordinare","OK")))</f>
        <v/>
      </c>
      <c r="L245" s="17" t="str">
        <f aca="false">IF($A245="","",J245*F245)</f>
        <v/>
      </c>
      <c r="M245" s="17" t="str">
        <f aca="false">IF($A245="","",J245*G245)</f>
        <v/>
      </c>
    </row>
    <row r="246" customFormat="false" ht="15" hidden="false" customHeight="false" outlineLevel="0" collapsed="false">
      <c r="A246" s="12"/>
      <c r="B246" s="12"/>
      <c r="C246" s="12"/>
      <c r="D246" s="13"/>
      <c r="E246" s="13"/>
      <c r="F246" s="14"/>
      <c r="G246" s="14"/>
      <c r="H246" s="15" t="str">
        <f aca="false">IF($A246="","",SUMIFS(Movimenti!$D$5:$D$2004,Movimenti!$B$5:$B$2004,$A246,Movimenti!$C$5:$C$2004,"Carico"))</f>
        <v/>
      </c>
      <c r="I246" s="15" t="str">
        <f aca="false">IF($A246="","",SUMIFS(Movimenti!$D$5:$D$2004,Movimenti!$B$5:$B$2004,$A246,Movimenti!$C$5:$C$2004,"Scarico"))</f>
        <v/>
      </c>
      <c r="J246" s="15" t="str">
        <f aca="false">IF($A246="","",H246-I246)</f>
        <v/>
      </c>
      <c r="K246" s="16" t="str">
        <f aca="false">IF($A246="","",IF(J246&lt;=0,"Finito",IF(J246&lt;=E246,"Da riordinare","OK")))</f>
        <v/>
      </c>
      <c r="L246" s="17" t="str">
        <f aca="false">IF($A246="","",J246*F246)</f>
        <v/>
      </c>
      <c r="M246" s="17" t="str">
        <f aca="false">IF($A246="","",J246*G246)</f>
        <v/>
      </c>
    </row>
    <row r="247" customFormat="false" ht="15" hidden="false" customHeight="false" outlineLevel="0" collapsed="false">
      <c r="A247" s="12"/>
      <c r="B247" s="12"/>
      <c r="C247" s="12"/>
      <c r="D247" s="13"/>
      <c r="E247" s="13"/>
      <c r="F247" s="14"/>
      <c r="G247" s="14"/>
      <c r="H247" s="15" t="str">
        <f aca="false">IF($A247="","",SUMIFS(Movimenti!$D$5:$D$2004,Movimenti!$B$5:$B$2004,$A247,Movimenti!$C$5:$C$2004,"Carico"))</f>
        <v/>
      </c>
      <c r="I247" s="15" t="str">
        <f aca="false">IF($A247="","",SUMIFS(Movimenti!$D$5:$D$2004,Movimenti!$B$5:$B$2004,$A247,Movimenti!$C$5:$C$2004,"Scarico"))</f>
        <v/>
      </c>
      <c r="J247" s="15" t="str">
        <f aca="false">IF($A247="","",H247-I247)</f>
        <v/>
      </c>
      <c r="K247" s="16" t="str">
        <f aca="false">IF($A247="","",IF(J247&lt;=0,"Finito",IF(J247&lt;=E247,"Da riordinare","OK")))</f>
        <v/>
      </c>
      <c r="L247" s="17" t="str">
        <f aca="false">IF($A247="","",J247*F247)</f>
        <v/>
      </c>
      <c r="M247" s="17" t="str">
        <f aca="false">IF($A247="","",J247*G247)</f>
        <v/>
      </c>
    </row>
    <row r="248" customFormat="false" ht="15" hidden="false" customHeight="false" outlineLevel="0" collapsed="false">
      <c r="A248" s="12"/>
      <c r="B248" s="12"/>
      <c r="C248" s="12"/>
      <c r="D248" s="13"/>
      <c r="E248" s="13"/>
      <c r="F248" s="14"/>
      <c r="G248" s="14"/>
      <c r="H248" s="15" t="str">
        <f aca="false">IF($A248="","",SUMIFS(Movimenti!$D$5:$D$2004,Movimenti!$B$5:$B$2004,$A248,Movimenti!$C$5:$C$2004,"Carico"))</f>
        <v/>
      </c>
      <c r="I248" s="15" t="str">
        <f aca="false">IF($A248="","",SUMIFS(Movimenti!$D$5:$D$2004,Movimenti!$B$5:$B$2004,$A248,Movimenti!$C$5:$C$2004,"Scarico"))</f>
        <v/>
      </c>
      <c r="J248" s="15" t="str">
        <f aca="false">IF($A248="","",H248-I248)</f>
        <v/>
      </c>
      <c r="K248" s="16" t="str">
        <f aca="false">IF($A248="","",IF(J248&lt;=0,"Finito",IF(J248&lt;=E248,"Da riordinare","OK")))</f>
        <v/>
      </c>
      <c r="L248" s="17" t="str">
        <f aca="false">IF($A248="","",J248*F248)</f>
        <v/>
      </c>
      <c r="M248" s="17" t="str">
        <f aca="false">IF($A248="","",J248*G248)</f>
        <v/>
      </c>
    </row>
    <row r="249" customFormat="false" ht="15" hidden="false" customHeight="false" outlineLevel="0" collapsed="false">
      <c r="A249" s="12"/>
      <c r="B249" s="12"/>
      <c r="C249" s="12"/>
      <c r="D249" s="13"/>
      <c r="E249" s="13"/>
      <c r="F249" s="14"/>
      <c r="G249" s="14"/>
      <c r="H249" s="15" t="str">
        <f aca="false">IF($A249="","",SUMIFS(Movimenti!$D$5:$D$2004,Movimenti!$B$5:$B$2004,$A249,Movimenti!$C$5:$C$2004,"Carico"))</f>
        <v/>
      </c>
      <c r="I249" s="15" t="str">
        <f aca="false">IF($A249="","",SUMIFS(Movimenti!$D$5:$D$2004,Movimenti!$B$5:$B$2004,$A249,Movimenti!$C$5:$C$2004,"Scarico"))</f>
        <v/>
      </c>
      <c r="J249" s="15" t="str">
        <f aca="false">IF($A249="","",H249-I249)</f>
        <v/>
      </c>
      <c r="K249" s="16" t="str">
        <f aca="false">IF($A249="","",IF(J249&lt;=0,"Finito",IF(J249&lt;=E249,"Da riordinare","OK")))</f>
        <v/>
      </c>
      <c r="L249" s="17" t="str">
        <f aca="false">IF($A249="","",J249*F249)</f>
        <v/>
      </c>
      <c r="M249" s="17" t="str">
        <f aca="false">IF($A249="","",J249*G249)</f>
        <v/>
      </c>
    </row>
    <row r="250" customFormat="false" ht="15" hidden="false" customHeight="false" outlineLevel="0" collapsed="false">
      <c r="A250" s="12"/>
      <c r="B250" s="12"/>
      <c r="C250" s="12"/>
      <c r="D250" s="13"/>
      <c r="E250" s="13"/>
      <c r="F250" s="14"/>
      <c r="G250" s="14"/>
      <c r="H250" s="15" t="str">
        <f aca="false">IF($A250="","",SUMIFS(Movimenti!$D$5:$D$2004,Movimenti!$B$5:$B$2004,$A250,Movimenti!$C$5:$C$2004,"Carico"))</f>
        <v/>
      </c>
      <c r="I250" s="15" t="str">
        <f aca="false">IF($A250="","",SUMIFS(Movimenti!$D$5:$D$2004,Movimenti!$B$5:$B$2004,$A250,Movimenti!$C$5:$C$2004,"Scarico"))</f>
        <v/>
      </c>
      <c r="J250" s="15" t="str">
        <f aca="false">IF($A250="","",H250-I250)</f>
        <v/>
      </c>
      <c r="K250" s="16" t="str">
        <f aca="false">IF($A250="","",IF(J250&lt;=0,"Finito",IF(J250&lt;=E250,"Da riordinare","OK")))</f>
        <v/>
      </c>
      <c r="L250" s="17" t="str">
        <f aca="false">IF($A250="","",J250*F250)</f>
        <v/>
      </c>
      <c r="M250" s="17" t="str">
        <f aca="false">IF($A250="","",J250*G250)</f>
        <v/>
      </c>
    </row>
    <row r="251" customFormat="false" ht="15" hidden="false" customHeight="false" outlineLevel="0" collapsed="false">
      <c r="A251" s="12"/>
      <c r="B251" s="12"/>
      <c r="C251" s="12"/>
      <c r="D251" s="13"/>
      <c r="E251" s="13"/>
      <c r="F251" s="14"/>
      <c r="G251" s="14"/>
      <c r="H251" s="15" t="str">
        <f aca="false">IF($A251="","",SUMIFS(Movimenti!$D$5:$D$2004,Movimenti!$B$5:$B$2004,$A251,Movimenti!$C$5:$C$2004,"Carico"))</f>
        <v/>
      </c>
      <c r="I251" s="15" t="str">
        <f aca="false">IF($A251="","",SUMIFS(Movimenti!$D$5:$D$2004,Movimenti!$B$5:$B$2004,$A251,Movimenti!$C$5:$C$2004,"Scarico"))</f>
        <v/>
      </c>
      <c r="J251" s="15" t="str">
        <f aca="false">IF($A251="","",H251-I251)</f>
        <v/>
      </c>
      <c r="K251" s="16" t="str">
        <f aca="false">IF($A251="","",IF(J251&lt;=0,"Finito",IF(J251&lt;=E251,"Da riordinare","OK")))</f>
        <v/>
      </c>
      <c r="L251" s="17" t="str">
        <f aca="false">IF($A251="","",J251*F251)</f>
        <v/>
      </c>
      <c r="M251" s="17" t="str">
        <f aca="false">IF($A251="","",J251*G251)</f>
        <v/>
      </c>
    </row>
    <row r="252" customFormat="false" ht="15" hidden="false" customHeight="false" outlineLevel="0" collapsed="false">
      <c r="A252" s="12"/>
      <c r="B252" s="12"/>
      <c r="C252" s="12"/>
      <c r="D252" s="13"/>
      <c r="E252" s="13"/>
      <c r="F252" s="14"/>
      <c r="G252" s="14"/>
      <c r="H252" s="15" t="str">
        <f aca="false">IF($A252="","",SUMIFS(Movimenti!$D$5:$D$2004,Movimenti!$B$5:$B$2004,$A252,Movimenti!$C$5:$C$2004,"Carico"))</f>
        <v/>
      </c>
      <c r="I252" s="15" t="str">
        <f aca="false">IF($A252="","",SUMIFS(Movimenti!$D$5:$D$2004,Movimenti!$B$5:$B$2004,$A252,Movimenti!$C$5:$C$2004,"Scarico"))</f>
        <v/>
      </c>
      <c r="J252" s="15" t="str">
        <f aca="false">IF($A252="","",H252-I252)</f>
        <v/>
      </c>
      <c r="K252" s="16" t="str">
        <f aca="false">IF($A252="","",IF(J252&lt;=0,"Finito",IF(J252&lt;=E252,"Da riordinare","OK")))</f>
        <v/>
      </c>
      <c r="L252" s="17" t="str">
        <f aca="false">IF($A252="","",J252*F252)</f>
        <v/>
      </c>
      <c r="M252" s="17" t="str">
        <f aca="false">IF($A252="","",J252*G252)</f>
        <v/>
      </c>
    </row>
    <row r="253" customFormat="false" ht="15" hidden="false" customHeight="false" outlineLevel="0" collapsed="false">
      <c r="A253" s="12"/>
      <c r="B253" s="12"/>
      <c r="C253" s="12"/>
      <c r="D253" s="13"/>
      <c r="E253" s="13"/>
      <c r="F253" s="14"/>
      <c r="G253" s="14"/>
      <c r="H253" s="15" t="str">
        <f aca="false">IF($A253="","",SUMIFS(Movimenti!$D$5:$D$2004,Movimenti!$B$5:$B$2004,$A253,Movimenti!$C$5:$C$2004,"Carico"))</f>
        <v/>
      </c>
      <c r="I253" s="15" t="str">
        <f aca="false">IF($A253="","",SUMIFS(Movimenti!$D$5:$D$2004,Movimenti!$B$5:$B$2004,$A253,Movimenti!$C$5:$C$2004,"Scarico"))</f>
        <v/>
      </c>
      <c r="J253" s="15" t="str">
        <f aca="false">IF($A253="","",H253-I253)</f>
        <v/>
      </c>
      <c r="K253" s="16" t="str">
        <f aca="false">IF($A253="","",IF(J253&lt;=0,"Finito",IF(J253&lt;=E253,"Da riordinare","OK")))</f>
        <v/>
      </c>
      <c r="L253" s="17" t="str">
        <f aca="false">IF($A253="","",J253*F253)</f>
        <v/>
      </c>
      <c r="M253" s="17" t="str">
        <f aca="false">IF($A253="","",J253*G253)</f>
        <v/>
      </c>
    </row>
    <row r="254" customFormat="false" ht="15" hidden="false" customHeight="false" outlineLevel="0" collapsed="false">
      <c r="A254" s="12"/>
      <c r="B254" s="12"/>
      <c r="C254" s="12"/>
      <c r="D254" s="13"/>
      <c r="E254" s="13"/>
      <c r="F254" s="14"/>
      <c r="G254" s="14"/>
      <c r="H254" s="15" t="str">
        <f aca="false">IF($A254="","",SUMIFS(Movimenti!$D$5:$D$2004,Movimenti!$B$5:$B$2004,$A254,Movimenti!$C$5:$C$2004,"Carico"))</f>
        <v/>
      </c>
      <c r="I254" s="15" t="str">
        <f aca="false">IF($A254="","",SUMIFS(Movimenti!$D$5:$D$2004,Movimenti!$B$5:$B$2004,$A254,Movimenti!$C$5:$C$2004,"Scarico"))</f>
        <v/>
      </c>
      <c r="J254" s="15" t="str">
        <f aca="false">IF($A254="","",H254-I254)</f>
        <v/>
      </c>
      <c r="K254" s="16" t="str">
        <f aca="false">IF($A254="","",IF(J254&lt;=0,"Finito",IF(J254&lt;=E254,"Da riordinare","OK")))</f>
        <v/>
      </c>
      <c r="L254" s="17" t="str">
        <f aca="false">IF($A254="","",J254*F254)</f>
        <v/>
      </c>
      <c r="M254" s="17" t="str">
        <f aca="false">IF($A254="","",J254*G254)</f>
        <v/>
      </c>
    </row>
    <row r="255" customFormat="false" ht="15" hidden="false" customHeight="false" outlineLevel="0" collapsed="false">
      <c r="A255" s="12"/>
      <c r="B255" s="12"/>
      <c r="C255" s="12"/>
      <c r="D255" s="13"/>
      <c r="E255" s="13"/>
      <c r="F255" s="14"/>
      <c r="G255" s="14"/>
      <c r="H255" s="15" t="str">
        <f aca="false">IF($A255="","",SUMIFS(Movimenti!$D$5:$D$2004,Movimenti!$B$5:$B$2004,$A255,Movimenti!$C$5:$C$2004,"Carico"))</f>
        <v/>
      </c>
      <c r="I255" s="15" t="str">
        <f aca="false">IF($A255="","",SUMIFS(Movimenti!$D$5:$D$2004,Movimenti!$B$5:$B$2004,$A255,Movimenti!$C$5:$C$2004,"Scarico"))</f>
        <v/>
      </c>
      <c r="J255" s="15" t="str">
        <f aca="false">IF($A255="","",H255-I255)</f>
        <v/>
      </c>
      <c r="K255" s="16" t="str">
        <f aca="false">IF($A255="","",IF(J255&lt;=0,"Finito",IF(J255&lt;=E255,"Da riordinare","OK")))</f>
        <v/>
      </c>
      <c r="L255" s="17" t="str">
        <f aca="false">IF($A255="","",J255*F255)</f>
        <v/>
      </c>
      <c r="M255" s="17" t="str">
        <f aca="false">IF($A255="","",J255*G255)</f>
        <v/>
      </c>
    </row>
    <row r="256" customFormat="false" ht="15" hidden="false" customHeight="false" outlineLevel="0" collapsed="false">
      <c r="A256" s="12"/>
      <c r="B256" s="12"/>
      <c r="C256" s="12"/>
      <c r="D256" s="13"/>
      <c r="E256" s="13"/>
      <c r="F256" s="14"/>
      <c r="G256" s="14"/>
      <c r="H256" s="15" t="str">
        <f aca="false">IF($A256="","",SUMIFS(Movimenti!$D$5:$D$2004,Movimenti!$B$5:$B$2004,$A256,Movimenti!$C$5:$C$2004,"Carico"))</f>
        <v/>
      </c>
      <c r="I256" s="15" t="str">
        <f aca="false">IF($A256="","",SUMIFS(Movimenti!$D$5:$D$2004,Movimenti!$B$5:$B$2004,$A256,Movimenti!$C$5:$C$2004,"Scarico"))</f>
        <v/>
      </c>
      <c r="J256" s="15" t="str">
        <f aca="false">IF($A256="","",H256-I256)</f>
        <v/>
      </c>
      <c r="K256" s="16" t="str">
        <f aca="false">IF($A256="","",IF(J256&lt;=0,"Finito",IF(J256&lt;=E256,"Da riordinare","OK")))</f>
        <v/>
      </c>
      <c r="L256" s="17" t="str">
        <f aca="false">IF($A256="","",J256*F256)</f>
        <v/>
      </c>
      <c r="M256" s="17" t="str">
        <f aca="false">IF($A256="","",J256*G256)</f>
        <v/>
      </c>
    </row>
    <row r="257" customFormat="false" ht="15" hidden="false" customHeight="false" outlineLevel="0" collapsed="false">
      <c r="A257" s="12"/>
      <c r="B257" s="12"/>
      <c r="C257" s="12"/>
      <c r="D257" s="13"/>
      <c r="E257" s="13"/>
      <c r="F257" s="14"/>
      <c r="G257" s="14"/>
      <c r="H257" s="15" t="str">
        <f aca="false">IF($A257="","",SUMIFS(Movimenti!$D$5:$D$2004,Movimenti!$B$5:$B$2004,$A257,Movimenti!$C$5:$C$2004,"Carico"))</f>
        <v/>
      </c>
      <c r="I257" s="15" t="str">
        <f aca="false">IF($A257="","",SUMIFS(Movimenti!$D$5:$D$2004,Movimenti!$B$5:$B$2004,$A257,Movimenti!$C$5:$C$2004,"Scarico"))</f>
        <v/>
      </c>
      <c r="J257" s="15" t="str">
        <f aca="false">IF($A257="","",H257-I257)</f>
        <v/>
      </c>
      <c r="K257" s="16" t="str">
        <f aca="false">IF($A257="","",IF(J257&lt;=0,"Finito",IF(J257&lt;=E257,"Da riordinare","OK")))</f>
        <v/>
      </c>
      <c r="L257" s="17" t="str">
        <f aca="false">IF($A257="","",J257*F257)</f>
        <v/>
      </c>
      <c r="M257" s="17" t="str">
        <f aca="false">IF($A257="","",J257*G257)</f>
        <v/>
      </c>
    </row>
    <row r="258" customFormat="false" ht="15" hidden="false" customHeight="false" outlineLevel="0" collapsed="false">
      <c r="A258" s="12"/>
      <c r="B258" s="12"/>
      <c r="C258" s="12"/>
      <c r="D258" s="13"/>
      <c r="E258" s="13"/>
      <c r="F258" s="14"/>
      <c r="G258" s="14"/>
      <c r="H258" s="15" t="str">
        <f aca="false">IF($A258="","",SUMIFS(Movimenti!$D$5:$D$2004,Movimenti!$B$5:$B$2004,$A258,Movimenti!$C$5:$C$2004,"Carico"))</f>
        <v/>
      </c>
      <c r="I258" s="15" t="str">
        <f aca="false">IF($A258="","",SUMIFS(Movimenti!$D$5:$D$2004,Movimenti!$B$5:$B$2004,$A258,Movimenti!$C$5:$C$2004,"Scarico"))</f>
        <v/>
      </c>
      <c r="J258" s="15" t="str">
        <f aca="false">IF($A258="","",H258-I258)</f>
        <v/>
      </c>
      <c r="K258" s="16" t="str">
        <f aca="false">IF($A258="","",IF(J258&lt;=0,"Finito",IF(J258&lt;=E258,"Da riordinare","OK")))</f>
        <v/>
      </c>
      <c r="L258" s="17" t="str">
        <f aca="false">IF($A258="","",J258*F258)</f>
        <v/>
      </c>
      <c r="M258" s="17" t="str">
        <f aca="false">IF($A258="","",J258*G258)</f>
        <v/>
      </c>
    </row>
    <row r="259" customFormat="false" ht="15" hidden="false" customHeight="false" outlineLevel="0" collapsed="false">
      <c r="A259" s="12"/>
      <c r="B259" s="12"/>
      <c r="C259" s="12"/>
      <c r="D259" s="13"/>
      <c r="E259" s="13"/>
      <c r="F259" s="14"/>
      <c r="G259" s="14"/>
      <c r="H259" s="15" t="str">
        <f aca="false">IF($A259="","",SUMIFS(Movimenti!$D$5:$D$2004,Movimenti!$B$5:$B$2004,$A259,Movimenti!$C$5:$C$2004,"Carico"))</f>
        <v/>
      </c>
      <c r="I259" s="15" t="str">
        <f aca="false">IF($A259="","",SUMIFS(Movimenti!$D$5:$D$2004,Movimenti!$B$5:$B$2004,$A259,Movimenti!$C$5:$C$2004,"Scarico"))</f>
        <v/>
      </c>
      <c r="J259" s="15" t="str">
        <f aca="false">IF($A259="","",H259-I259)</f>
        <v/>
      </c>
      <c r="K259" s="16" t="str">
        <f aca="false">IF($A259="","",IF(J259&lt;=0,"Finito",IF(J259&lt;=E259,"Da riordinare","OK")))</f>
        <v/>
      </c>
      <c r="L259" s="17" t="str">
        <f aca="false">IF($A259="","",J259*F259)</f>
        <v/>
      </c>
      <c r="M259" s="17" t="str">
        <f aca="false">IF($A259="","",J259*G259)</f>
        <v/>
      </c>
    </row>
    <row r="260" customFormat="false" ht="15" hidden="false" customHeight="false" outlineLevel="0" collapsed="false">
      <c r="A260" s="12"/>
      <c r="B260" s="12"/>
      <c r="C260" s="12"/>
      <c r="D260" s="13"/>
      <c r="E260" s="13"/>
      <c r="F260" s="14"/>
      <c r="G260" s="14"/>
      <c r="H260" s="15" t="str">
        <f aca="false">IF($A260="","",SUMIFS(Movimenti!$D$5:$D$2004,Movimenti!$B$5:$B$2004,$A260,Movimenti!$C$5:$C$2004,"Carico"))</f>
        <v/>
      </c>
      <c r="I260" s="15" t="str">
        <f aca="false">IF($A260="","",SUMIFS(Movimenti!$D$5:$D$2004,Movimenti!$B$5:$B$2004,$A260,Movimenti!$C$5:$C$2004,"Scarico"))</f>
        <v/>
      </c>
      <c r="J260" s="15" t="str">
        <f aca="false">IF($A260="","",H260-I260)</f>
        <v/>
      </c>
      <c r="K260" s="16" t="str">
        <f aca="false">IF($A260="","",IF(J260&lt;=0,"Finito",IF(J260&lt;=E260,"Da riordinare","OK")))</f>
        <v/>
      </c>
      <c r="L260" s="17" t="str">
        <f aca="false">IF($A260="","",J260*F260)</f>
        <v/>
      </c>
      <c r="M260" s="17" t="str">
        <f aca="false">IF($A260="","",J260*G260)</f>
        <v/>
      </c>
    </row>
    <row r="261" customFormat="false" ht="15" hidden="false" customHeight="false" outlineLevel="0" collapsed="false">
      <c r="A261" s="12"/>
      <c r="B261" s="12"/>
      <c r="C261" s="12"/>
      <c r="D261" s="13"/>
      <c r="E261" s="13"/>
      <c r="F261" s="14"/>
      <c r="G261" s="14"/>
      <c r="H261" s="15" t="str">
        <f aca="false">IF($A261="","",SUMIFS(Movimenti!$D$5:$D$2004,Movimenti!$B$5:$B$2004,$A261,Movimenti!$C$5:$C$2004,"Carico"))</f>
        <v/>
      </c>
      <c r="I261" s="15" t="str">
        <f aca="false">IF($A261="","",SUMIFS(Movimenti!$D$5:$D$2004,Movimenti!$B$5:$B$2004,$A261,Movimenti!$C$5:$C$2004,"Scarico"))</f>
        <v/>
      </c>
      <c r="J261" s="15" t="str">
        <f aca="false">IF($A261="","",H261-I261)</f>
        <v/>
      </c>
      <c r="K261" s="16" t="str">
        <f aca="false">IF($A261="","",IF(J261&lt;=0,"Finito",IF(J261&lt;=E261,"Da riordinare","OK")))</f>
        <v/>
      </c>
      <c r="L261" s="17" t="str">
        <f aca="false">IF($A261="","",J261*F261)</f>
        <v/>
      </c>
      <c r="M261" s="17" t="str">
        <f aca="false">IF($A261="","",J261*G261)</f>
        <v/>
      </c>
    </row>
    <row r="262" customFormat="false" ht="15" hidden="false" customHeight="false" outlineLevel="0" collapsed="false">
      <c r="A262" s="12"/>
      <c r="B262" s="12"/>
      <c r="C262" s="12"/>
      <c r="D262" s="13"/>
      <c r="E262" s="13"/>
      <c r="F262" s="14"/>
      <c r="G262" s="14"/>
      <c r="H262" s="15" t="str">
        <f aca="false">IF($A262="","",SUMIFS(Movimenti!$D$5:$D$2004,Movimenti!$B$5:$B$2004,$A262,Movimenti!$C$5:$C$2004,"Carico"))</f>
        <v/>
      </c>
      <c r="I262" s="15" t="str">
        <f aca="false">IF($A262="","",SUMIFS(Movimenti!$D$5:$D$2004,Movimenti!$B$5:$B$2004,$A262,Movimenti!$C$5:$C$2004,"Scarico"))</f>
        <v/>
      </c>
      <c r="J262" s="15" t="str">
        <f aca="false">IF($A262="","",H262-I262)</f>
        <v/>
      </c>
      <c r="K262" s="16" t="str">
        <f aca="false">IF($A262="","",IF(J262&lt;=0,"Finito",IF(J262&lt;=E262,"Da riordinare","OK")))</f>
        <v/>
      </c>
      <c r="L262" s="17" t="str">
        <f aca="false">IF($A262="","",J262*F262)</f>
        <v/>
      </c>
      <c r="M262" s="17" t="str">
        <f aca="false">IF($A262="","",J262*G262)</f>
        <v/>
      </c>
    </row>
    <row r="263" customFormat="false" ht="15" hidden="false" customHeight="false" outlineLevel="0" collapsed="false">
      <c r="A263" s="12"/>
      <c r="B263" s="12"/>
      <c r="C263" s="12"/>
      <c r="D263" s="13"/>
      <c r="E263" s="13"/>
      <c r="F263" s="14"/>
      <c r="G263" s="14"/>
      <c r="H263" s="15" t="str">
        <f aca="false">IF($A263="","",SUMIFS(Movimenti!$D$5:$D$2004,Movimenti!$B$5:$B$2004,$A263,Movimenti!$C$5:$C$2004,"Carico"))</f>
        <v/>
      </c>
      <c r="I263" s="15" t="str">
        <f aca="false">IF($A263="","",SUMIFS(Movimenti!$D$5:$D$2004,Movimenti!$B$5:$B$2004,$A263,Movimenti!$C$5:$C$2004,"Scarico"))</f>
        <v/>
      </c>
      <c r="J263" s="15" t="str">
        <f aca="false">IF($A263="","",H263-I263)</f>
        <v/>
      </c>
      <c r="K263" s="16" t="str">
        <f aca="false">IF($A263="","",IF(J263&lt;=0,"Finito",IF(J263&lt;=E263,"Da riordinare","OK")))</f>
        <v/>
      </c>
      <c r="L263" s="17" t="str">
        <f aca="false">IF($A263="","",J263*F263)</f>
        <v/>
      </c>
      <c r="M263" s="17" t="str">
        <f aca="false">IF($A263="","",J263*G263)</f>
        <v/>
      </c>
    </row>
    <row r="264" customFormat="false" ht="15" hidden="false" customHeight="false" outlineLevel="0" collapsed="false">
      <c r="A264" s="12"/>
      <c r="B264" s="12"/>
      <c r="C264" s="12"/>
      <c r="D264" s="13"/>
      <c r="E264" s="13"/>
      <c r="F264" s="14"/>
      <c r="G264" s="14"/>
      <c r="H264" s="15" t="str">
        <f aca="false">IF($A264="","",SUMIFS(Movimenti!$D$5:$D$2004,Movimenti!$B$5:$B$2004,$A264,Movimenti!$C$5:$C$2004,"Carico"))</f>
        <v/>
      </c>
      <c r="I264" s="15" t="str">
        <f aca="false">IF($A264="","",SUMIFS(Movimenti!$D$5:$D$2004,Movimenti!$B$5:$B$2004,$A264,Movimenti!$C$5:$C$2004,"Scarico"))</f>
        <v/>
      </c>
      <c r="J264" s="15" t="str">
        <f aca="false">IF($A264="","",H264-I264)</f>
        <v/>
      </c>
      <c r="K264" s="16" t="str">
        <f aca="false">IF($A264="","",IF(J264&lt;=0,"Finito",IF(J264&lt;=E264,"Da riordinare","OK")))</f>
        <v/>
      </c>
      <c r="L264" s="17" t="str">
        <f aca="false">IF($A264="","",J264*F264)</f>
        <v/>
      </c>
      <c r="M264" s="17" t="str">
        <f aca="false">IF($A264="","",J264*G264)</f>
        <v/>
      </c>
    </row>
    <row r="265" customFormat="false" ht="15" hidden="false" customHeight="false" outlineLevel="0" collapsed="false">
      <c r="A265" s="12"/>
      <c r="B265" s="12"/>
      <c r="C265" s="12"/>
      <c r="D265" s="13"/>
      <c r="E265" s="13"/>
      <c r="F265" s="14"/>
      <c r="G265" s="14"/>
      <c r="H265" s="15" t="str">
        <f aca="false">IF($A265="","",SUMIFS(Movimenti!$D$5:$D$2004,Movimenti!$B$5:$B$2004,$A265,Movimenti!$C$5:$C$2004,"Carico"))</f>
        <v/>
      </c>
      <c r="I265" s="15" t="str">
        <f aca="false">IF($A265="","",SUMIFS(Movimenti!$D$5:$D$2004,Movimenti!$B$5:$B$2004,$A265,Movimenti!$C$5:$C$2004,"Scarico"))</f>
        <v/>
      </c>
      <c r="J265" s="15" t="str">
        <f aca="false">IF($A265="","",H265-I265)</f>
        <v/>
      </c>
      <c r="K265" s="16" t="str">
        <f aca="false">IF($A265="","",IF(J265&lt;=0,"Finito",IF(J265&lt;=E265,"Da riordinare","OK")))</f>
        <v/>
      </c>
      <c r="L265" s="17" t="str">
        <f aca="false">IF($A265="","",J265*F265)</f>
        <v/>
      </c>
      <c r="M265" s="17" t="str">
        <f aca="false">IF($A265="","",J265*G265)</f>
        <v/>
      </c>
    </row>
    <row r="266" customFormat="false" ht="15" hidden="false" customHeight="false" outlineLevel="0" collapsed="false">
      <c r="A266" s="12"/>
      <c r="B266" s="12"/>
      <c r="C266" s="12"/>
      <c r="D266" s="13"/>
      <c r="E266" s="13"/>
      <c r="F266" s="14"/>
      <c r="G266" s="14"/>
      <c r="H266" s="15" t="str">
        <f aca="false">IF($A266="","",SUMIFS(Movimenti!$D$5:$D$2004,Movimenti!$B$5:$B$2004,$A266,Movimenti!$C$5:$C$2004,"Carico"))</f>
        <v/>
      </c>
      <c r="I266" s="15" t="str">
        <f aca="false">IF($A266="","",SUMIFS(Movimenti!$D$5:$D$2004,Movimenti!$B$5:$B$2004,$A266,Movimenti!$C$5:$C$2004,"Scarico"))</f>
        <v/>
      </c>
      <c r="J266" s="15" t="str">
        <f aca="false">IF($A266="","",H266-I266)</f>
        <v/>
      </c>
      <c r="K266" s="16" t="str">
        <f aca="false">IF($A266="","",IF(J266&lt;=0,"Finito",IF(J266&lt;=E266,"Da riordinare","OK")))</f>
        <v/>
      </c>
      <c r="L266" s="17" t="str">
        <f aca="false">IF($A266="","",J266*F266)</f>
        <v/>
      </c>
      <c r="M266" s="17" t="str">
        <f aca="false">IF($A266="","",J266*G266)</f>
        <v/>
      </c>
    </row>
    <row r="267" customFormat="false" ht="15" hidden="false" customHeight="false" outlineLevel="0" collapsed="false">
      <c r="A267" s="12"/>
      <c r="B267" s="12"/>
      <c r="C267" s="12"/>
      <c r="D267" s="13"/>
      <c r="E267" s="13"/>
      <c r="F267" s="14"/>
      <c r="G267" s="14"/>
      <c r="H267" s="15" t="str">
        <f aca="false">IF($A267="","",SUMIFS(Movimenti!$D$5:$D$2004,Movimenti!$B$5:$B$2004,$A267,Movimenti!$C$5:$C$2004,"Carico"))</f>
        <v/>
      </c>
      <c r="I267" s="15" t="str">
        <f aca="false">IF($A267="","",SUMIFS(Movimenti!$D$5:$D$2004,Movimenti!$B$5:$B$2004,$A267,Movimenti!$C$5:$C$2004,"Scarico"))</f>
        <v/>
      </c>
      <c r="J267" s="15" t="str">
        <f aca="false">IF($A267="","",H267-I267)</f>
        <v/>
      </c>
      <c r="K267" s="16" t="str">
        <f aca="false">IF($A267="","",IF(J267&lt;=0,"Finito",IF(J267&lt;=E267,"Da riordinare","OK")))</f>
        <v/>
      </c>
      <c r="L267" s="17" t="str">
        <f aca="false">IF($A267="","",J267*F267)</f>
        <v/>
      </c>
      <c r="M267" s="17" t="str">
        <f aca="false">IF($A267="","",J267*G267)</f>
        <v/>
      </c>
    </row>
    <row r="268" customFormat="false" ht="15" hidden="false" customHeight="false" outlineLevel="0" collapsed="false">
      <c r="A268" s="12"/>
      <c r="B268" s="12"/>
      <c r="C268" s="12"/>
      <c r="D268" s="13"/>
      <c r="E268" s="13"/>
      <c r="F268" s="14"/>
      <c r="G268" s="14"/>
      <c r="H268" s="15" t="str">
        <f aca="false">IF($A268="","",SUMIFS(Movimenti!$D$5:$D$2004,Movimenti!$B$5:$B$2004,$A268,Movimenti!$C$5:$C$2004,"Carico"))</f>
        <v/>
      </c>
      <c r="I268" s="15" t="str">
        <f aca="false">IF($A268="","",SUMIFS(Movimenti!$D$5:$D$2004,Movimenti!$B$5:$B$2004,$A268,Movimenti!$C$5:$C$2004,"Scarico"))</f>
        <v/>
      </c>
      <c r="J268" s="15" t="str">
        <f aca="false">IF($A268="","",H268-I268)</f>
        <v/>
      </c>
      <c r="K268" s="16" t="str">
        <f aca="false">IF($A268="","",IF(J268&lt;=0,"Finito",IF(J268&lt;=E268,"Da riordinare","OK")))</f>
        <v/>
      </c>
      <c r="L268" s="17" t="str">
        <f aca="false">IF($A268="","",J268*F268)</f>
        <v/>
      </c>
      <c r="M268" s="17" t="str">
        <f aca="false">IF($A268="","",J268*G268)</f>
        <v/>
      </c>
    </row>
    <row r="269" customFormat="false" ht="15" hidden="false" customHeight="false" outlineLevel="0" collapsed="false">
      <c r="A269" s="12"/>
      <c r="B269" s="12"/>
      <c r="C269" s="12"/>
      <c r="D269" s="13"/>
      <c r="E269" s="13"/>
      <c r="F269" s="14"/>
      <c r="G269" s="14"/>
      <c r="H269" s="15" t="str">
        <f aca="false">IF($A269="","",SUMIFS(Movimenti!$D$5:$D$2004,Movimenti!$B$5:$B$2004,$A269,Movimenti!$C$5:$C$2004,"Carico"))</f>
        <v/>
      </c>
      <c r="I269" s="15" t="str">
        <f aca="false">IF($A269="","",SUMIFS(Movimenti!$D$5:$D$2004,Movimenti!$B$5:$B$2004,$A269,Movimenti!$C$5:$C$2004,"Scarico"))</f>
        <v/>
      </c>
      <c r="J269" s="15" t="str">
        <f aca="false">IF($A269="","",H269-I269)</f>
        <v/>
      </c>
      <c r="K269" s="16" t="str">
        <f aca="false">IF($A269="","",IF(J269&lt;=0,"Finito",IF(J269&lt;=E269,"Da riordinare","OK")))</f>
        <v/>
      </c>
      <c r="L269" s="17" t="str">
        <f aca="false">IF($A269="","",J269*F269)</f>
        <v/>
      </c>
      <c r="M269" s="17" t="str">
        <f aca="false">IF($A269="","",J269*G269)</f>
        <v/>
      </c>
    </row>
    <row r="270" customFormat="false" ht="15" hidden="false" customHeight="false" outlineLevel="0" collapsed="false">
      <c r="A270" s="12"/>
      <c r="B270" s="12"/>
      <c r="C270" s="12"/>
      <c r="D270" s="13"/>
      <c r="E270" s="13"/>
      <c r="F270" s="14"/>
      <c r="G270" s="14"/>
      <c r="H270" s="15" t="str">
        <f aca="false">IF($A270="","",SUMIFS(Movimenti!$D$5:$D$2004,Movimenti!$B$5:$B$2004,$A270,Movimenti!$C$5:$C$2004,"Carico"))</f>
        <v/>
      </c>
      <c r="I270" s="15" t="str">
        <f aca="false">IF($A270="","",SUMIFS(Movimenti!$D$5:$D$2004,Movimenti!$B$5:$B$2004,$A270,Movimenti!$C$5:$C$2004,"Scarico"))</f>
        <v/>
      </c>
      <c r="J270" s="15" t="str">
        <f aca="false">IF($A270="","",H270-I270)</f>
        <v/>
      </c>
      <c r="K270" s="16" t="str">
        <f aca="false">IF($A270="","",IF(J270&lt;=0,"Finito",IF(J270&lt;=E270,"Da riordinare","OK")))</f>
        <v/>
      </c>
      <c r="L270" s="17" t="str">
        <f aca="false">IF($A270="","",J270*F270)</f>
        <v/>
      </c>
      <c r="M270" s="17" t="str">
        <f aca="false">IF($A270="","",J270*G270)</f>
        <v/>
      </c>
    </row>
    <row r="271" customFormat="false" ht="15" hidden="false" customHeight="false" outlineLevel="0" collapsed="false">
      <c r="A271" s="12"/>
      <c r="B271" s="12"/>
      <c r="C271" s="12"/>
      <c r="D271" s="13"/>
      <c r="E271" s="13"/>
      <c r="F271" s="14"/>
      <c r="G271" s="14"/>
      <c r="H271" s="15" t="str">
        <f aca="false">IF($A271="","",SUMIFS(Movimenti!$D$5:$D$2004,Movimenti!$B$5:$B$2004,$A271,Movimenti!$C$5:$C$2004,"Carico"))</f>
        <v/>
      </c>
      <c r="I271" s="15" t="str">
        <f aca="false">IF($A271="","",SUMIFS(Movimenti!$D$5:$D$2004,Movimenti!$B$5:$B$2004,$A271,Movimenti!$C$5:$C$2004,"Scarico"))</f>
        <v/>
      </c>
      <c r="J271" s="15" t="str">
        <f aca="false">IF($A271="","",H271-I271)</f>
        <v/>
      </c>
      <c r="K271" s="16" t="str">
        <f aca="false">IF($A271="","",IF(J271&lt;=0,"Finito",IF(J271&lt;=E271,"Da riordinare","OK")))</f>
        <v/>
      </c>
      <c r="L271" s="17" t="str">
        <f aca="false">IF($A271="","",J271*F271)</f>
        <v/>
      </c>
      <c r="M271" s="17" t="str">
        <f aca="false">IF($A271="","",J271*G271)</f>
        <v/>
      </c>
    </row>
    <row r="272" customFormat="false" ht="15" hidden="false" customHeight="false" outlineLevel="0" collapsed="false">
      <c r="A272" s="12"/>
      <c r="B272" s="12"/>
      <c r="C272" s="12"/>
      <c r="D272" s="13"/>
      <c r="E272" s="13"/>
      <c r="F272" s="14"/>
      <c r="G272" s="14"/>
      <c r="H272" s="15" t="str">
        <f aca="false">IF($A272="","",SUMIFS(Movimenti!$D$5:$D$2004,Movimenti!$B$5:$B$2004,$A272,Movimenti!$C$5:$C$2004,"Carico"))</f>
        <v/>
      </c>
      <c r="I272" s="15" t="str">
        <f aca="false">IF($A272="","",SUMIFS(Movimenti!$D$5:$D$2004,Movimenti!$B$5:$B$2004,$A272,Movimenti!$C$5:$C$2004,"Scarico"))</f>
        <v/>
      </c>
      <c r="J272" s="15" t="str">
        <f aca="false">IF($A272="","",H272-I272)</f>
        <v/>
      </c>
      <c r="K272" s="16" t="str">
        <f aca="false">IF($A272="","",IF(J272&lt;=0,"Finito",IF(J272&lt;=E272,"Da riordinare","OK")))</f>
        <v/>
      </c>
      <c r="L272" s="17" t="str">
        <f aca="false">IF($A272="","",J272*F272)</f>
        <v/>
      </c>
      <c r="M272" s="17" t="str">
        <f aca="false">IF($A272="","",J272*G272)</f>
        <v/>
      </c>
    </row>
    <row r="273" customFormat="false" ht="15" hidden="false" customHeight="false" outlineLevel="0" collapsed="false">
      <c r="A273" s="12"/>
      <c r="B273" s="12"/>
      <c r="C273" s="12"/>
      <c r="D273" s="13"/>
      <c r="E273" s="13"/>
      <c r="F273" s="14"/>
      <c r="G273" s="14"/>
      <c r="H273" s="15" t="str">
        <f aca="false">IF($A273="","",SUMIFS(Movimenti!$D$5:$D$2004,Movimenti!$B$5:$B$2004,$A273,Movimenti!$C$5:$C$2004,"Carico"))</f>
        <v/>
      </c>
      <c r="I273" s="15" t="str">
        <f aca="false">IF($A273="","",SUMIFS(Movimenti!$D$5:$D$2004,Movimenti!$B$5:$B$2004,$A273,Movimenti!$C$5:$C$2004,"Scarico"))</f>
        <v/>
      </c>
      <c r="J273" s="15" t="str">
        <f aca="false">IF($A273="","",H273-I273)</f>
        <v/>
      </c>
      <c r="K273" s="16" t="str">
        <f aca="false">IF($A273="","",IF(J273&lt;=0,"Finito",IF(J273&lt;=E273,"Da riordinare","OK")))</f>
        <v/>
      </c>
      <c r="L273" s="17" t="str">
        <f aca="false">IF($A273="","",J273*F273)</f>
        <v/>
      </c>
      <c r="M273" s="17" t="str">
        <f aca="false">IF($A273="","",J273*G273)</f>
        <v/>
      </c>
    </row>
    <row r="274" customFormat="false" ht="15" hidden="false" customHeight="false" outlineLevel="0" collapsed="false">
      <c r="A274" s="12"/>
      <c r="B274" s="12"/>
      <c r="C274" s="12"/>
      <c r="D274" s="13"/>
      <c r="E274" s="13"/>
      <c r="F274" s="14"/>
      <c r="G274" s="14"/>
      <c r="H274" s="15" t="str">
        <f aca="false">IF($A274="","",SUMIFS(Movimenti!$D$5:$D$2004,Movimenti!$B$5:$B$2004,$A274,Movimenti!$C$5:$C$2004,"Carico"))</f>
        <v/>
      </c>
      <c r="I274" s="15" t="str">
        <f aca="false">IF($A274="","",SUMIFS(Movimenti!$D$5:$D$2004,Movimenti!$B$5:$B$2004,$A274,Movimenti!$C$5:$C$2004,"Scarico"))</f>
        <v/>
      </c>
      <c r="J274" s="15" t="str">
        <f aca="false">IF($A274="","",H274-I274)</f>
        <v/>
      </c>
      <c r="K274" s="16" t="str">
        <f aca="false">IF($A274="","",IF(J274&lt;=0,"Finito",IF(J274&lt;=E274,"Da riordinare","OK")))</f>
        <v/>
      </c>
      <c r="L274" s="17" t="str">
        <f aca="false">IF($A274="","",J274*F274)</f>
        <v/>
      </c>
      <c r="M274" s="17" t="str">
        <f aca="false">IF($A274="","",J274*G274)</f>
        <v/>
      </c>
    </row>
    <row r="275" customFormat="false" ht="15" hidden="false" customHeight="false" outlineLevel="0" collapsed="false">
      <c r="A275" s="12"/>
      <c r="B275" s="12"/>
      <c r="C275" s="12"/>
      <c r="D275" s="13"/>
      <c r="E275" s="13"/>
      <c r="F275" s="14"/>
      <c r="G275" s="14"/>
      <c r="H275" s="15" t="str">
        <f aca="false">IF($A275="","",SUMIFS(Movimenti!$D$5:$D$2004,Movimenti!$B$5:$B$2004,$A275,Movimenti!$C$5:$C$2004,"Carico"))</f>
        <v/>
      </c>
      <c r="I275" s="15" t="str">
        <f aca="false">IF($A275="","",SUMIFS(Movimenti!$D$5:$D$2004,Movimenti!$B$5:$B$2004,$A275,Movimenti!$C$5:$C$2004,"Scarico"))</f>
        <v/>
      </c>
      <c r="J275" s="15" t="str">
        <f aca="false">IF($A275="","",H275-I275)</f>
        <v/>
      </c>
      <c r="K275" s="16" t="str">
        <f aca="false">IF($A275="","",IF(J275&lt;=0,"Finito",IF(J275&lt;=E275,"Da riordinare","OK")))</f>
        <v/>
      </c>
      <c r="L275" s="17" t="str">
        <f aca="false">IF($A275="","",J275*F275)</f>
        <v/>
      </c>
      <c r="M275" s="17" t="str">
        <f aca="false">IF($A275="","",J275*G275)</f>
        <v/>
      </c>
    </row>
    <row r="276" customFormat="false" ht="15" hidden="false" customHeight="false" outlineLevel="0" collapsed="false">
      <c r="A276" s="12"/>
      <c r="B276" s="12"/>
      <c r="C276" s="12"/>
      <c r="D276" s="13"/>
      <c r="E276" s="13"/>
      <c r="F276" s="14"/>
      <c r="G276" s="14"/>
      <c r="H276" s="15" t="str">
        <f aca="false">IF($A276="","",SUMIFS(Movimenti!$D$5:$D$2004,Movimenti!$B$5:$B$2004,$A276,Movimenti!$C$5:$C$2004,"Carico"))</f>
        <v/>
      </c>
      <c r="I276" s="15" t="str">
        <f aca="false">IF($A276="","",SUMIFS(Movimenti!$D$5:$D$2004,Movimenti!$B$5:$B$2004,$A276,Movimenti!$C$5:$C$2004,"Scarico"))</f>
        <v/>
      </c>
      <c r="J276" s="15" t="str">
        <f aca="false">IF($A276="","",H276-I276)</f>
        <v/>
      </c>
      <c r="K276" s="16" t="str">
        <f aca="false">IF($A276="","",IF(J276&lt;=0,"Finito",IF(J276&lt;=E276,"Da riordinare","OK")))</f>
        <v/>
      </c>
      <c r="L276" s="17" t="str">
        <f aca="false">IF($A276="","",J276*F276)</f>
        <v/>
      </c>
      <c r="M276" s="17" t="str">
        <f aca="false">IF($A276="","",J276*G276)</f>
        <v/>
      </c>
    </row>
    <row r="277" customFormat="false" ht="15" hidden="false" customHeight="false" outlineLevel="0" collapsed="false">
      <c r="A277" s="12"/>
      <c r="B277" s="12"/>
      <c r="C277" s="12"/>
      <c r="D277" s="13"/>
      <c r="E277" s="13"/>
      <c r="F277" s="14"/>
      <c r="G277" s="14"/>
      <c r="H277" s="15" t="str">
        <f aca="false">IF($A277="","",SUMIFS(Movimenti!$D$5:$D$2004,Movimenti!$B$5:$B$2004,$A277,Movimenti!$C$5:$C$2004,"Carico"))</f>
        <v/>
      </c>
      <c r="I277" s="15" t="str">
        <f aca="false">IF($A277="","",SUMIFS(Movimenti!$D$5:$D$2004,Movimenti!$B$5:$B$2004,$A277,Movimenti!$C$5:$C$2004,"Scarico"))</f>
        <v/>
      </c>
      <c r="J277" s="15" t="str">
        <f aca="false">IF($A277="","",H277-I277)</f>
        <v/>
      </c>
      <c r="K277" s="16" t="str">
        <f aca="false">IF($A277="","",IF(J277&lt;=0,"Finito",IF(J277&lt;=E277,"Da riordinare","OK")))</f>
        <v/>
      </c>
      <c r="L277" s="17" t="str">
        <f aca="false">IF($A277="","",J277*F277)</f>
        <v/>
      </c>
      <c r="M277" s="17" t="str">
        <f aca="false">IF($A277="","",J277*G277)</f>
        <v/>
      </c>
    </row>
    <row r="278" customFormat="false" ht="15" hidden="false" customHeight="false" outlineLevel="0" collapsed="false">
      <c r="A278" s="12"/>
      <c r="B278" s="12"/>
      <c r="C278" s="12"/>
      <c r="D278" s="13"/>
      <c r="E278" s="13"/>
      <c r="F278" s="14"/>
      <c r="G278" s="14"/>
      <c r="H278" s="15" t="str">
        <f aca="false">IF($A278="","",SUMIFS(Movimenti!$D$5:$D$2004,Movimenti!$B$5:$B$2004,$A278,Movimenti!$C$5:$C$2004,"Carico"))</f>
        <v/>
      </c>
      <c r="I278" s="15" t="str">
        <f aca="false">IF($A278="","",SUMIFS(Movimenti!$D$5:$D$2004,Movimenti!$B$5:$B$2004,$A278,Movimenti!$C$5:$C$2004,"Scarico"))</f>
        <v/>
      </c>
      <c r="J278" s="15" t="str">
        <f aca="false">IF($A278="","",H278-I278)</f>
        <v/>
      </c>
      <c r="K278" s="16" t="str">
        <f aca="false">IF($A278="","",IF(J278&lt;=0,"Finito",IF(J278&lt;=E278,"Da riordinare","OK")))</f>
        <v/>
      </c>
      <c r="L278" s="17" t="str">
        <f aca="false">IF($A278="","",J278*F278)</f>
        <v/>
      </c>
      <c r="M278" s="17" t="str">
        <f aca="false">IF($A278="","",J278*G278)</f>
        <v/>
      </c>
    </row>
    <row r="279" customFormat="false" ht="15" hidden="false" customHeight="false" outlineLevel="0" collapsed="false">
      <c r="A279" s="12"/>
      <c r="B279" s="12"/>
      <c r="C279" s="12"/>
      <c r="D279" s="13"/>
      <c r="E279" s="13"/>
      <c r="F279" s="14"/>
      <c r="G279" s="14"/>
      <c r="H279" s="15" t="str">
        <f aca="false">IF($A279="","",SUMIFS(Movimenti!$D$5:$D$2004,Movimenti!$B$5:$B$2004,$A279,Movimenti!$C$5:$C$2004,"Carico"))</f>
        <v/>
      </c>
      <c r="I279" s="15" t="str">
        <f aca="false">IF($A279="","",SUMIFS(Movimenti!$D$5:$D$2004,Movimenti!$B$5:$B$2004,$A279,Movimenti!$C$5:$C$2004,"Scarico"))</f>
        <v/>
      </c>
      <c r="J279" s="15" t="str">
        <f aca="false">IF($A279="","",H279-I279)</f>
        <v/>
      </c>
      <c r="K279" s="16" t="str">
        <f aca="false">IF($A279="","",IF(J279&lt;=0,"Finito",IF(J279&lt;=E279,"Da riordinare","OK")))</f>
        <v/>
      </c>
      <c r="L279" s="17" t="str">
        <f aca="false">IF($A279="","",J279*F279)</f>
        <v/>
      </c>
      <c r="M279" s="17" t="str">
        <f aca="false">IF($A279="","",J279*G279)</f>
        <v/>
      </c>
    </row>
    <row r="280" customFormat="false" ht="15" hidden="false" customHeight="false" outlineLevel="0" collapsed="false">
      <c r="A280" s="12"/>
      <c r="B280" s="12"/>
      <c r="C280" s="12"/>
      <c r="D280" s="13"/>
      <c r="E280" s="13"/>
      <c r="F280" s="14"/>
      <c r="G280" s="14"/>
      <c r="H280" s="15" t="str">
        <f aca="false">IF($A280="","",SUMIFS(Movimenti!$D$5:$D$2004,Movimenti!$B$5:$B$2004,$A280,Movimenti!$C$5:$C$2004,"Carico"))</f>
        <v/>
      </c>
      <c r="I280" s="15" t="str">
        <f aca="false">IF($A280="","",SUMIFS(Movimenti!$D$5:$D$2004,Movimenti!$B$5:$B$2004,$A280,Movimenti!$C$5:$C$2004,"Scarico"))</f>
        <v/>
      </c>
      <c r="J280" s="15" t="str">
        <f aca="false">IF($A280="","",H280-I280)</f>
        <v/>
      </c>
      <c r="K280" s="16" t="str">
        <f aca="false">IF($A280="","",IF(J280&lt;=0,"Finito",IF(J280&lt;=E280,"Da riordinare","OK")))</f>
        <v/>
      </c>
      <c r="L280" s="17" t="str">
        <f aca="false">IF($A280="","",J280*F280)</f>
        <v/>
      </c>
      <c r="M280" s="17" t="str">
        <f aca="false">IF($A280="","",J280*G280)</f>
        <v/>
      </c>
    </row>
    <row r="281" customFormat="false" ht="15" hidden="false" customHeight="false" outlineLevel="0" collapsed="false">
      <c r="A281" s="12"/>
      <c r="B281" s="12"/>
      <c r="C281" s="12"/>
      <c r="D281" s="13"/>
      <c r="E281" s="13"/>
      <c r="F281" s="14"/>
      <c r="G281" s="14"/>
      <c r="H281" s="15" t="str">
        <f aca="false">IF($A281="","",SUMIFS(Movimenti!$D$5:$D$2004,Movimenti!$B$5:$B$2004,$A281,Movimenti!$C$5:$C$2004,"Carico"))</f>
        <v/>
      </c>
      <c r="I281" s="15" t="str">
        <f aca="false">IF($A281="","",SUMIFS(Movimenti!$D$5:$D$2004,Movimenti!$B$5:$B$2004,$A281,Movimenti!$C$5:$C$2004,"Scarico"))</f>
        <v/>
      </c>
      <c r="J281" s="15" t="str">
        <f aca="false">IF($A281="","",H281-I281)</f>
        <v/>
      </c>
      <c r="K281" s="16" t="str">
        <f aca="false">IF($A281="","",IF(J281&lt;=0,"Finito",IF(J281&lt;=E281,"Da riordinare","OK")))</f>
        <v/>
      </c>
      <c r="L281" s="17" t="str">
        <f aca="false">IF($A281="","",J281*F281)</f>
        <v/>
      </c>
      <c r="M281" s="17" t="str">
        <f aca="false">IF($A281="","",J281*G281)</f>
        <v/>
      </c>
    </row>
    <row r="282" customFormat="false" ht="15" hidden="false" customHeight="false" outlineLevel="0" collapsed="false">
      <c r="A282" s="12"/>
      <c r="B282" s="12"/>
      <c r="C282" s="12"/>
      <c r="D282" s="13"/>
      <c r="E282" s="13"/>
      <c r="F282" s="14"/>
      <c r="G282" s="14"/>
      <c r="H282" s="15" t="str">
        <f aca="false">IF($A282="","",SUMIFS(Movimenti!$D$5:$D$2004,Movimenti!$B$5:$B$2004,$A282,Movimenti!$C$5:$C$2004,"Carico"))</f>
        <v/>
      </c>
      <c r="I282" s="15" t="str">
        <f aca="false">IF($A282="","",SUMIFS(Movimenti!$D$5:$D$2004,Movimenti!$B$5:$B$2004,$A282,Movimenti!$C$5:$C$2004,"Scarico"))</f>
        <v/>
      </c>
      <c r="J282" s="15" t="str">
        <f aca="false">IF($A282="","",H282-I282)</f>
        <v/>
      </c>
      <c r="K282" s="16" t="str">
        <f aca="false">IF($A282="","",IF(J282&lt;=0,"Finito",IF(J282&lt;=E282,"Da riordinare","OK")))</f>
        <v/>
      </c>
      <c r="L282" s="17" t="str">
        <f aca="false">IF($A282="","",J282*F282)</f>
        <v/>
      </c>
      <c r="M282" s="17" t="str">
        <f aca="false">IF($A282="","",J282*G282)</f>
        <v/>
      </c>
    </row>
    <row r="283" customFormat="false" ht="15" hidden="false" customHeight="false" outlineLevel="0" collapsed="false">
      <c r="A283" s="12"/>
      <c r="B283" s="12"/>
      <c r="C283" s="12"/>
      <c r="D283" s="13"/>
      <c r="E283" s="13"/>
      <c r="F283" s="14"/>
      <c r="G283" s="14"/>
      <c r="H283" s="15" t="str">
        <f aca="false">IF($A283="","",SUMIFS(Movimenti!$D$5:$D$2004,Movimenti!$B$5:$B$2004,$A283,Movimenti!$C$5:$C$2004,"Carico"))</f>
        <v/>
      </c>
      <c r="I283" s="15" t="str">
        <f aca="false">IF($A283="","",SUMIFS(Movimenti!$D$5:$D$2004,Movimenti!$B$5:$B$2004,$A283,Movimenti!$C$5:$C$2004,"Scarico"))</f>
        <v/>
      </c>
      <c r="J283" s="15" t="str">
        <f aca="false">IF($A283="","",H283-I283)</f>
        <v/>
      </c>
      <c r="K283" s="16" t="str">
        <f aca="false">IF($A283="","",IF(J283&lt;=0,"Finito",IF(J283&lt;=E283,"Da riordinare","OK")))</f>
        <v/>
      </c>
      <c r="L283" s="17" t="str">
        <f aca="false">IF($A283="","",J283*F283)</f>
        <v/>
      </c>
      <c r="M283" s="17" t="str">
        <f aca="false">IF($A283="","",J283*G283)</f>
        <v/>
      </c>
    </row>
    <row r="284" customFormat="false" ht="15" hidden="false" customHeight="false" outlineLevel="0" collapsed="false">
      <c r="A284" s="12"/>
      <c r="B284" s="12"/>
      <c r="C284" s="12"/>
      <c r="D284" s="13"/>
      <c r="E284" s="13"/>
      <c r="F284" s="14"/>
      <c r="G284" s="14"/>
      <c r="H284" s="15" t="str">
        <f aca="false">IF($A284="","",SUMIFS(Movimenti!$D$5:$D$2004,Movimenti!$B$5:$B$2004,$A284,Movimenti!$C$5:$C$2004,"Carico"))</f>
        <v/>
      </c>
      <c r="I284" s="15" t="str">
        <f aca="false">IF($A284="","",SUMIFS(Movimenti!$D$5:$D$2004,Movimenti!$B$5:$B$2004,$A284,Movimenti!$C$5:$C$2004,"Scarico"))</f>
        <v/>
      </c>
      <c r="J284" s="15" t="str">
        <f aca="false">IF($A284="","",H284-I284)</f>
        <v/>
      </c>
      <c r="K284" s="16" t="str">
        <f aca="false">IF($A284="","",IF(J284&lt;=0,"Finito",IF(J284&lt;=E284,"Da riordinare","OK")))</f>
        <v/>
      </c>
      <c r="L284" s="17" t="str">
        <f aca="false">IF($A284="","",J284*F284)</f>
        <v/>
      </c>
      <c r="M284" s="17" t="str">
        <f aca="false">IF($A284="","",J284*G284)</f>
        <v/>
      </c>
    </row>
    <row r="285" customFormat="false" ht="15" hidden="false" customHeight="false" outlineLevel="0" collapsed="false">
      <c r="A285" s="12"/>
      <c r="B285" s="12"/>
      <c r="C285" s="12"/>
      <c r="D285" s="13"/>
      <c r="E285" s="13"/>
      <c r="F285" s="14"/>
      <c r="G285" s="14"/>
      <c r="H285" s="15" t="str">
        <f aca="false">IF($A285="","",SUMIFS(Movimenti!$D$5:$D$2004,Movimenti!$B$5:$B$2004,$A285,Movimenti!$C$5:$C$2004,"Carico"))</f>
        <v/>
      </c>
      <c r="I285" s="15" t="str">
        <f aca="false">IF($A285="","",SUMIFS(Movimenti!$D$5:$D$2004,Movimenti!$B$5:$B$2004,$A285,Movimenti!$C$5:$C$2004,"Scarico"))</f>
        <v/>
      </c>
      <c r="J285" s="15" t="str">
        <f aca="false">IF($A285="","",H285-I285)</f>
        <v/>
      </c>
      <c r="K285" s="16" t="str">
        <f aca="false">IF($A285="","",IF(J285&lt;=0,"Finito",IF(J285&lt;=E285,"Da riordinare","OK")))</f>
        <v/>
      </c>
      <c r="L285" s="17" t="str">
        <f aca="false">IF($A285="","",J285*F285)</f>
        <v/>
      </c>
      <c r="M285" s="17" t="str">
        <f aca="false">IF($A285="","",J285*G285)</f>
        <v/>
      </c>
    </row>
    <row r="286" customFormat="false" ht="15" hidden="false" customHeight="false" outlineLevel="0" collapsed="false">
      <c r="A286" s="12"/>
      <c r="B286" s="12"/>
      <c r="C286" s="12"/>
      <c r="D286" s="13"/>
      <c r="E286" s="13"/>
      <c r="F286" s="14"/>
      <c r="G286" s="14"/>
      <c r="H286" s="15" t="str">
        <f aca="false">IF($A286="","",SUMIFS(Movimenti!$D$5:$D$2004,Movimenti!$B$5:$B$2004,$A286,Movimenti!$C$5:$C$2004,"Carico"))</f>
        <v/>
      </c>
      <c r="I286" s="15" t="str">
        <f aca="false">IF($A286="","",SUMIFS(Movimenti!$D$5:$D$2004,Movimenti!$B$5:$B$2004,$A286,Movimenti!$C$5:$C$2004,"Scarico"))</f>
        <v/>
      </c>
      <c r="J286" s="15" t="str">
        <f aca="false">IF($A286="","",H286-I286)</f>
        <v/>
      </c>
      <c r="K286" s="16" t="str">
        <f aca="false">IF($A286="","",IF(J286&lt;=0,"Finito",IF(J286&lt;=E286,"Da riordinare","OK")))</f>
        <v/>
      </c>
      <c r="L286" s="17" t="str">
        <f aca="false">IF($A286="","",J286*F286)</f>
        <v/>
      </c>
      <c r="M286" s="17" t="str">
        <f aca="false">IF($A286="","",J286*G286)</f>
        <v/>
      </c>
    </row>
    <row r="287" customFormat="false" ht="15" hidden="false" customHeight="false" outlineLevel="0" collapsed="false">
      <c r="A287" s="12"/>
      <c r="B287" s="12"/>
      <c r="C287" s="12"/>
      <c r="D287" s="13"/>
      <c r="E287" s="13"/>
      <c r="F287" s="14"/>
      <c r="G287" s="14"/>
      <c r="H287" s="15" t="str">
        <f aca="false">IF($A287="","",SUMIFS(Movimenti!$D$5:$D$2004,Movimenti!$B$5:$B$2004,$A287,Movimenti!$C$5:$C$2004,"Carico"))</f>
        <v/>
      </c>
      <c r="I287" s="15" t="str">
        <f aca="false">IF($A287="","",SUMIFS(Movimenti!$D$5:$D$2004,Movimenti!$B$5:$B$2004,$A287,Movimenti!$C$5:$C$2004,"Scarico"))</f>
        <v/>
      </c>
      <c r="J287" s="15" t="str">
        <f aca="false">IF($A287="","",H287-I287)</f>
        <v/>
      </c>
      <c r="K287" s="16" t="str">
        <f aca="false">IF($A287="","",IF(J287&lt;=0,"Finito",IF(J287&lt;=E287,"Da riordinare","OK")))</f>
        <v/>
      </c>
      <c r="L287" s="17" t="str">
        <f aca="false">IF($A287="","",J287*F287)</f>
        <v/>
      </c>
      <c r="M287" s="17" t="str">
        <f aca="false">IF($A287="","",J287*G287)</f>
        <v/>
      </c>
    </row>
    <row r="288" customFormat="false" ht="15" hidden="false" customHeight="false" outlineLevel="0" collapsed="false">
      <c r="A288" s="12"/>
      <c r="B288" s="12"/>
      <c r="C288" s="12"/>
      <c r="D288" s="13"/>
      <c r="E288" s="13"/>
      <c r="F288" s="14"/>
      <c r="G288" s="14"/>
      <c r="H288" s="15" t="str">
        <f aca="false">IF($A288="","",SUMIFS(Movimenti!$D$5:$D$2004,Movimenti!$B$5:$B$2004,$A288,Movimenti!$C$5:$C$2004,"Carico"))</f>
        <v/>
      </c>
      <c r="I288" s="15" t="str">
        <f aca="false">IF($A288="","",SUMIFS(Movimenti!$D$5:$D$2004,Movimenti!$B$5:$B$2004,$A288,Movimenti!$C$5:$C$2004,"Scarico"))</f>
        <v/>
      </c>
      <c r="J288" s="15" t="str">
        <f aca="false">IF($A288="","",H288-I288)</f>
        <v/>
      </c>
      <c r="K288" s="16" t="str">
        <f aca="false">IF($A288="","",IF(J288&lt;=0,"Finito",IF(J288&lt;=E288,"Da riordinare","OK")))</f>
        <v/>
      </c>
      <c r="L288" s="17" t="str">
        <f aca="false">IF($A288="","",J288*F288)</f>
        <v/>
      </c>
      <c r="M288" s="17" t="str">
        <f aca="false">IF($A288="","",J288*G288)</f>
        <v/>
      </c>
    </row>
    <row r="289" customFormat="false" ht="15" hidden="false" customHeight="false" outlineLevel="0" collapsed="false">
      <c r="A289" s="12"/>
      <c r="B289" s="12"/>
      <c r="C289" s="12"/>
      <c r="D289" s="13"/>
      <c r="E289" s="13"/>
      <c r="F289" s="14"/>
      <c r="G289" s="14"/>
      <c r="H289" s="15" t="str">
        <f aca="false">IF($A289="","",SUMIFS(Movimenti!$D$5:$D$2004,Movimenti!$B$5:$B$2004,$A289,Movimenti!$C$5:$C$2004,"Carico"))</f>
        <v/>
      </c>
      <c r="I289" s="15" t="str">
        <f aca="false">IF($A289="","",SUMIFS(Movimenti!$D$5:$D$2004,Movimenti!$B$5:$B$2004,$A289,Movimenti!$C$5:$C$2004,"Scarico"))</f>
        <v/>
      </c>
      <c r="J289" s="15" t="str">
        <f aca="false">IF($A289="","",H289-I289)</f>
        <v/>
      </c>
      <c r="K289" s="16" t="str">
        <f aca="false">IF($A289="","",IF(J289&lt;=0,"Finito",IF(J289&lt;=E289,"Da riordinare","OK")))</f>
        <v/>
      </c>
      <c r="L289" s="17" t="str">
        <f aca="false">IF($A289="","",J289*F289)</f>
        <v/>
      </c>
      <c r="M289" s="17" t="str">
        <f aca="false">IF($A289="","",J289*G289)</f>
        <v/>
      </c>
    </row>
    <row r="290" customFormat="false" ht="15" hidden="false" customHeight="false" outlineLevel="0" collapsed="false">
      <c r="A290" s="12"/>
      <c r="B290" s="12"/>
      <c r="C290" s="12"/>
      <c r="D290" s="13"/>
      <c r="E290" s="13"/>
      <c r="F290" s="14"/>
      <c r="G290" s="14"/>
      <c r="H290" s="15" t="str">
        <f aca="false">IF($A290="","",SUMIFS(Movimenti!$D$5:$D$2004,Movimenti!$B$5:$B$2004,$A290,Movimenti!$C$5:$C$2004,"Carico"))</f>
        <v/>
      </c>
      <c r="I290" s="15" t="str">
        <f aca="false">IF($A290="","",SUMIFS(Movimenti!$D$5:$D$2004,Movimenti!$B$5:$B$2004,$A290,Movimenti!$C$5:$C$2004,"Scarico"))</f>
        <v/>
      </c>
      <c r="J290" s="15" t="str">
        <f aca="false">IF($A290="","",H290-I290)</f>
        <v/>
      </c>
      <c r="K290" s="16" t="str">
        <f aca="false">IF($A290="","",IF(J290&lt;=0,"Finito",IF(J290&lt;=E290,"Da riordinare","OK")))</f>
        <v/>
      </c>
      <c r="L290" s="17" t="str">
        <f aca="false">IF($A290="","",J290*F290)</f>
        <v/>
      </c>
      <c r="M290" s="17" t="str">
        <f aca="false">IF($A290="","",J290*G290)</f>
        <v/>
      </c>
    </row>
    <row r="291" customFormat="false" ht="15" hidden="false" customHeight="false" outlineLevel="0" collapsed="false">
      <c r="A291" s="12"/>
      <c r="B291" s="12"/>
      <c r="C291" s="12"/>
      <c r="D291" s="13"/>
      <c r="E291" s="13"/>
      <c r="F291" s="14"/>
      <c r="G291" s="14"/>
      <c r="H291" s="15" t="str">
        <f aca="false">IF($A291="","",SUMIFS(Movimenti!$D$5:$D$2004,Movimenti!$B$5:$B$2004,$A291,Movimenti!$C$5:$C$2004,"Carico"))</f>
        <v/>
      </c>
      <c r="I291" s="15" t="str">
        <f aca="false">IF($A291="","",SUMIFS(Movimenti!$D$5:$D$2004,Movimenti!$B$5:$B$2004,$A291,Movimenti!$C$5:$C$2004,"Scarico"))</f>
        <v/>
      </c>
      <c r="J291" s="15" t="str">
        <f aca="false">IF($A291="","",H291-I291)</f>
        <v/>
      </c>
      <c r="K291" s="16" t="str">
        <f aca="false">IF($A291="","",IF(J291&lt;=0,"Finito",IF(J291&lt;=E291,"Da riordinare","OK")))</f>
        <v/>
      </c>
      <c r="L291" s="17" t="str">
        <f aca="false">IF($A291="","",J291*F291)</f>
        <v/>
      </c>
      <c r="M291" s="17" t="str">
        <f aca="false">IF($A291="","",J291*G291)</f>
        <v/>
      </c>
    </row>
    <row r="292" customFormat="false" ht="15" hidden="false" customHeight="false" outlineLevel="0" collapsed="false">
      <c r="A292" s="12"/>
      <c r="B292" s="12"/>
      <c r="C292" s="12"/>
      <c r="D292" s="13"/>
      <c r="E292" s="13"/>
      <c r="F292" s="14"/>
      <c r="G292" s="14"/>
      <c r="H292" s="15" t="str">
        <f aca="false">IF($A292="","",SUMIFS(Movimenti!$D$5:$D$2004,Movimenti!$B$5:$B$2004,$A292,Movimenti!$C$5:$C$2004,"Carico"))</f>
        <v/>
      </c>
      <c r="I292" s="15" t="str">
        <f aca="false">IF($A292="","",SUMIFS(Movimenti!$D$5:$D$2004,Movimenti!$B$5:$B$2004,$A292,Movimenti!$C$5:$C$2004,"Scarico"))</f>
        <v/>
      </c>
      <c r="J292" s="15" t="str">
        <f aca="false">IF($A292="","",H292-I292)</f>
        <v/>
      </c>
      <c r="K292" s="16" t="str">
        <f aca="false">IF($A292="","",IF(J292&lt;=0,"Finito",IF(J292&lt;=E292,"Da riordinare","OK")))</f>
        <v/>
      </c>
      <c r="L292" s="17" t="str">
        <f aca="false">IF($A292="","",J292*F292)</f>
        <v/>
      </c>
      <c r="M292" s="17" t="str">
        <f aca="false">IF($A292="","",J292*G292)</f>
        <v/>
      </c>
    </row>
    <row r="293" customFormat="false" ht="15" hidden="false" customHeight="false" outlineLevel="0" collapsed="false">
      <c r="A293" s="12"/>
      <c r="B293" s="12"/>
      <c r="C293" s="12"/>
      <c r="D293" s="13"/>
      <c r="E293" s="13"/>
      <c r="F293" s="14"/>
      <c r="G293" s="14"/>
      <c r="H293" s="15" t="str">
        <f aca="false">IF($A293="","",SUMIFS(Movimenti!$D$5:$D$2004,Movimenti!$B$5:$B$2004,$A293,Movimenti!$C$5:$C$2004,"Carico"))</f>
        <v/>
      </c>
      <c r="I293" s="15" t="str">
        <f aca="false">IF($A293="","",SUMIFS(Movimenti!$D$5:$D$2004,Movimenti!$B$5:$B$2004,$A293,Movimenti!$C$5:$C$2004,"Scarico"))</f>
        <v/>
      </c>
      <c r="J293" s="15" t="str">
        <f aca="false">IF($A293="","",H293-I293)</f>
        <v/>
      </c>
      <c r="K293" s="16" t="str">
        <f aca="false">IF($A293="","",IF(J293&lt;=0,"Finito",IF(J293&lt;=E293,"Da riordinare","OK")))</f>
        <v/>
      </c>
      <c r="L293" s="17" t="str">
        <f aca="false">IF($A293="","",J293*F293)</f>
        <v/>
      </c>
      <c r="M293" s="17" t="str">
        <f aca="false">IF($A293="","",J293*G293)</f>
        <v/>
      </c>
    </row>
    <row r="294" customFormat="false" ht="15" hidden="false" customHeight="false" outlineLevel="0" collapsed="false">
      <c r="A294" s="12"/>
      <c r="B294" s="12"/>
      <c r="C294" s="12"/>
      <c r="D294" s="13"/>
      <c r="E294" s="13"/>
      <c r="F294" s="14"/>
      <c r="G294" s="14"/>
      <c r="H294" s="15" t="str">
        <f aca="false">IF($A294="","",SUMIFS(Movimenti!$D$5:$D$2004,Movimenti!$B$5:$B$2004,$A294,Movimenti!$C$5:$C$2004,"Carico"))</f>
        <v/>
      </c>
      <c r="I294" s="15" t="str">
        <f aca="false">IF($A294="","",SUMIFS(Movimenti!$D$5:$D$2004,Movimenti!$B$5:$B$2004,$A294,Movimenti!$C$5:$C$2004,"Scarico"))</f>
        <v/>
      </c>
      <c r="J294" s="15" t="str">
        <f aca="false">IF($A294="","",H294-I294)</f>
        <v/>
      </c>
      <c r="K294" s="16" t="str">
        <f aca="false">IF($A294="","",IF(J294&lt;=0,"Finito",IF(J294&lt;=E294,"Da riordinare","OK")))</f>
        <v/>
      </c>
      <c r="L294" s="17" t="str">
        <f aca="false">IF($A294="","",J294*F294)</f>
        <v/>
      </c>
      <c r="M294" s="17" t="str">
        <f aca="false">IF($A294="","",J294*G294)</f>
        <v/>
      </c>
    </row>
    <row r="295" customFormat="false" ht="15" hidden="false" customHeight="false" outlineLevel="0" collapsed="false">
      <c r="A295" s="12"/>
      <c r="B295" s="12"/>
      <c r="C295" s="12"/>
      <c r="D295" s="13"/>
      <c r="E295" s="13"/>
      <c r="F295" s="14"/>
      <c r="G295" s="14"/>
      <c r="H295" s="15" t="str">
        <f aca="false">IF($A295="","",SUMIFS(Movimenti!$D$5:$D$2004,Movimenti!$B$5:$B$2004,$A295,Movimenti!$C$5:$C$2004,"Carico"))</f>
        <v/>
      </c>
      <c r="I295" s="15" t="str">
        <f aca="false">IF($A295="","",SUMIFS(Movimenti!$D$5:$D$2004,Movimenti!$B$5:$B$2004,$A295,Movimenti!$C$5:$C$2004,"Scarico"))</f>
        <v/>
      </c>
      <c r="J295" s="15" t="str">
        <f aca="false">IF($A295="","",H295-I295)</f>
        <v/>
      </c>
      <c r="K295" s="16" t="str">
        <f aca="false">IF($A295="","",IF(J295&lt;=0,"Finito",IF(J295&lt;=E295,"Da riordinare","OK")))</f>
        <v/>
      </c>
      <c r="L295" s="17" t="str">
        <f aca="false">IF($A295="","",J295*F295)</f>
        <v/>
      </c>
      <c r="M295" s="17" t="str">
        <f aca="false">IF($A295="","",J295*G295)</f>
        <v/>
      </c>
    </row>
    <row r="296" customFormat="false" ht="15" hidden="false" customHeight="false" outlineLevel="0" collapsed="false">
      <c r="A296" s="12"/>
      <c r="B296" s="12"/>
      <c r="C296" s="12"/>
      <c r="D296" s="13"/>
      <c r="E296" s="13"/>
      <c r="F296" s="14"/>
      <c r="G296" s="14"/>
      <c r="H296" s="15" t="str">
        <f aca="false">IF($A296="","",SUMIFS(Movimenti!$D$5:$D$2004,Movimenti!$B$5:$B$2004,$A296,Movimenti!$C$5:$C$2004,"Carico"))</f>
        <v/>
      </c>
      <c r="I296" s="15" t="str">
        <f aca="false">IF($A296="","",SUMIFS(Movimenti!$D$5:$D$2004,Movimenti!$B$5:$B$2004,$A296,Movimenti!$C$5:$C$2004,"Scarico"))</f>
        <v/>
      </c>
      <c r="J296" s="15" t="str">
        <f aca="false">IF($A296="","",H296-I296)</f>
        <v/>
      </c>
      <c r="K296" s="16" t="str">
        <f aca="false">IF($A296="","",IF(J296&lt;=0,"Finito",IF(J296&lt;=E296,"Da riordinare","OK")))</f>
        <v/>
      </c>
      <c r="L296" s="17" t="str">
        <f aca="false">IF($A296="","",J296*F296)</f>
        <v/>
      </c>
      <c r="M296" s="17" t="str">
        <f aca="false">IF($A296="","",J296*G296)</f>
        <v/>
      </c>
    </row>
    <row r="297" customFormat="false" ht="15" hidden="false" customHeight="false" outlineLevel="0" collapsed="false">
      <c r="A297" s="12"/>
      <c r="B297" s="12"/>
      <c r="C297" s="12"/>
      <c r="D297" s="13"/>
      <c r="E297" s="13"/>
      <c r="F297" s="14"/>
      <c r="G297" s="14"/>
      <c r="H297" s="15" t="str">
        <f aca="false">IF($A297="","",SUMIFS(Movimenti!$D$5:$D$2004,Movimenti!$B$5:$B$2004,$A297,Movimenti!$C$5:$C$2004,"Carico"))</f>
        <v/>
      </c>
      <c r="I297" s="15" t="str">
        <f aca="false">IF($A297="","",SUMIFS(Movimenti!$D$5:$D$2004,Movimenti!$B$5:$B$2004,$A297,Movimenti!$C$5:$C$2004,"Scarico"))</f>
        <v/>
      </c>
      <c r="J297" s="15" t="str">
        <f aca="false">IF($A297="","",H297-I297)</f>
        <v/>
      </c>
      <c r="K297" s="16" t="str">
        <f aca="false">IF($A297="","",IF(J297&lt;=0,"Finito",IF(J297&lt;=E297,"Da riordinare","OK")))</f>
        <v/>
      </c>
      <c r="L297" s="17" t="str">
        <f aca="false">IF($A297="","",J297*F297)</f>
        <v/>
      </c>
      <c r="M297" s="17" t="str">
        <f aca="false">IF($A297="","",J297*G297)</f>
        <v/>
      </c>
    </row>
    <row r="298" customFormat="false" ht="15" hidden="false" customHeight="false" outlineLevel="0" collapsed="false">
      <c r="A298" s="12"/>
      <c r="B298" s="12"/>
      <c r="C298" s="12"/>
      <c r="D298" s="13"/>
      <c r="E298" s="13"/>
      <c r="F298" s="14"/>
      <c r="G298" s="14"/>
      <c r="H298" s="15" t="str">
        <f aca="false">IF($A298="","",SUMIFS(Movimenti!$D$5:$D$2004,Movimenti!$B$5:$B$2004,$A298,Movimenti!$C$5:$C$2004,"Carico"))</f>
        <v/>
      </c>
      <c r="I298" s="15" t="str">
        <f aca="false">IF($A298="","",SUMIFS(Movimenti!$D$5:$D$2004,Movimenti!$B$5:$B$2004,$A298,Movimenti!$C$5:$C$2004,"Scarico"))</f>
        <v/>
      </c>
      <c r="J298" s="15" t="str">
        <f aca="false">IF($A298="","",H298-I298)</f>
        <v/>
      </c>
      <c r="K298" s="16" t="str">
        <f aca="false">IF($A298="","",IF(J298&lt;=0,"Finito",IF(J298&lt;=E298,"Da riordinare","OK")))</f>
        <v/>
      </c>
      <c r="L298" s="17" t="str">
        <f aca="false">IF($A298="","",J298*F298)</f>
        <v/>
      </c>
      <c r="M298" s="17" t="str">
        <f aca="false">IF($A298="","",J298*G298)</f>
        <v/>
      </c>
    </row>
    <row r="299" customFormat="false" ht="15" hidden="false" customHeight="false" outlineLevel="0" collapsed="false">
      <c r="A299" s="12"/>
      <c r="B299" s="12"/>
      <c r="C299" s="12"/>
      <c r="D299" s="13"/>
      <c r="E299" s="13"/>
      <c r="F299" s="14"/>
      <c r="G299" s="14"/>
      <c r="H299" s="15" t="str">
        <f aca="false">IF($A299="","",SUMIFS(Movimenti!$D$5:$D$2004,Movimenti!$B$5:$B$2004,$A299,Movimenti!$C$5:$C$2004,"Carico"))</f>
        <v/>
      </c>
      <c r="I299" s="15" t="str">
        <f aca="false">IF($A299="","",SUMIFS(Movimenti!$D$5:$D$2004,Movimenti!$B$5:$B$2004,$A299,Movimenti!$C$5:$C$2004,"Scarico"))</f>
        <v/>
      </c>
      <c r="J299" s="15" t="str">
        <f aca="false">IF($A299="","",H299-I299)</f>
        <v/>
      </c>
      <c r="K299" s="16" t="str">
        <f aca="false">IF($A299="","",IF(J299&lt;=0,"Finito",IF(J299&lt;=E299,"Da riordinare","OK")))</f>
        <v/>
      </c>
      <c r="L299" s="17" t="str">
        <f aca="false">IF($A299="","",J299*F299)</f>
        <v/>
      </c>
      <c r="M299" s="17" t="str">
        <f aca="false">IF($A299="","",J299*G299)</f>
        <v/>
      </c>
    </row>
    <row r="300" customFormat="false" ht="15" hidden="false" customHeight="false" outlineLevel="0" collapsed="false">
      <c r="A300" s="12"/>
      <c r="B300" s="12"/>
      <c r="C300" s="12"/>
      <c r="D300" s="13"/>
      <c r="E300" s="13"/>
      <c r="F300" s="14"/>
      <c r="G300" s="14"/>
      <c r="H300" s="15" t="str">
        <f aca="false">IF($A300="","",SUMIFS(Movimenti!$D$5:$D$2004,Movimenti!$B$5:$B$2004,$A300,Movimenti!$C$5:$C$2004,"Carico"))</f>
        <v/>
      </c>
      <c r="I300" s="15" t="str">
        <f aca="false">IF($A300="","",SUMIFS(Movimenti!$D$5:$D$2004,Movimenti!$B$5:$B$2004,$A300,Movimenti!$C$5:$C$2004,"Scarico"))</f>
        <v/>
      </c>
      <c r="J300" s="15" t="str">
        <f aca="false">IF($A300="","",H300-I300)</f>
        <v/>
      </c>
      <c r="K300" s="16" t="str">
        <f aca="false">IF($A300="","",IF(J300&lt;=0,"Finito",IF(J300&lt;=E300,"Da riordinare","OK")))</f>
        <v/>
      </c>
      <c r="L300" s="17" t="str">
        <f aca="false">IF($A300="","",J300*F300)</f>
        <v/>
      </c>
      <c r="M300" s="17" t="str">
        <f aca="false">IF($A300="","",J300*G300)</f>
        <v/>
      </c>
    </row>
    <row r="301" customFormat="false" ht="15" hidden="false" customHeight="false" outlineLevel="0" collapsed="false">
      <c r="A301" s="12"/>
      <c r="B301" s="12"/>
      <c r="C301" s="12"/>
      <c r="D301" s="13"/>
      <c r="E301" s="13"/>
      <c r="F301" s="14"/>
      <c r="G301" s="14"/>
      <c r="H301" s="15" t="str">
        <f aca="false">IF($A301="","",SUMIFS(Movimenti!$D$5:$D$2004,Movimenti!$B$5:$B$2004,$A301,Movimenti!$C$5:$C$2004,"Carico"))</f>
        <v/>
      </c>
      <c r="I301" s="15" t="str">
        <f aca="false">IF($A301="","",SUMIFS(Movimenti!$D$5:$D$2004,Movimenti!$B$5:$B$2004,$A301,Movimenti!$C$5:$C$2004,"Scarico"))</f>
        <v/>
      </c>
      <c r="J301" s="15" t="str">
        <f aca="false">IF($A301="","",H301-I301)</f>
        <v/>
      </c>
      <c r="K301" s="16" t="str">
        <f aca="false">IF($A301="","",IF(J301&lt;=0,"Finito",IF(J301&lt;=E301,"Da riordinare","OK")))</f>
        <v/>
      </c>
      <c r="L301" s="17" t="str">
        <f aca="false">IF($A301="","",J301*F301)</f>
        <v/>
      </c>
      <c r="M301" s="17" t="str">
        <f aca="false">IF($A301="","",J301*G301)</f>
        <v/>
      </c>
    </row>
    <row r="302" customFormat="false" ht="15" hidden="false" customHeight="false" outlineLevel="0" collapsed="false">
      <c r="A302" s="12"/>
      <c r="B302" s="12"/>
      <c r="C302" s="12"/>
      <c r="D302" s="13"/>
      <c r="E302" s="13"/>
      <c r="F302" s="14"/>
      <c r="G302" s="14"/>
      <c r="H302" s="15" t="str">
        <f aca="false">IF($A302="","",SUMIFS(Movimenti!$D$5:$D$2004,Movimenti!$B$5:$B$2004,$A302,Movimenti!$C$5:$C$2004,"Carico"))</f>
        <v/>
      </c>
      <c r="I302" s="15" t="str">
        <f aca="false">IF($A302="","",SUMIFS(Movimenti!$D$5:$D$2004,Movimenti!$B$5:$B$2004,$A302,Movimenti!$C$5:$C$2004,"Scarico"))</f>
        <v/>
      </c>
      <c r="J302" s="15" t="str">
        <f aca="false">IF($A302="","",H302-I302)</f>
        <v/>
      </c>
      <c r="K302" s="16" t="str">
        <f aca="false">IF($A302="","",IF(J302&lt;=0,"Finito",IF(J302&lt;=E302,"Da riordinare","OK")))</f>
        <v/>
      </c>
      <c r="L302" s="17" t="str">
        <f aca="false">IF($A302="","",J302*F302)</f>
        <v/>
      </c>
      <c r="M302" s="17" t="str">
        <f aca="false">IF($A302="","",J302*G302)</f>
        <v/>
      </c>
    </row>
    <row r="303" customFormat="false" ht="15" hidden="false" customHeight="false" outlineLevel="0" collapsed="false">
      <c r="A303" s="12"/>
      <c r="B303" s="12"/>
      <c r="C303" s="12"/>
      <c r="D303" s="13"/>
      <c r="E303" s="13"/>
      <c r="F303" s="14"/>
      <c r="G303" s="14"/>
      <c r="H303" s="15" t="str">
        <f aca="false">IF($A303="","",SUMIFS(Movimenti!$D$5:$D$2004,Movimenti!$B$5:$B$2004,$A303,Movimenti!$C$5:$C$2004,"Carico"))</f>
        <v/>
      </c>
      <c r="I303" s="15" t="str">
        <f aca="false">IF($A303="","",SUMIFS(Movimenti!$D$5:$D$2004,Movimenti!$B$5:$B$2004,$A303,Movimenti!$C$5:$C$2004,"Scarico"))</f>
        <v/>
      </c>
      <c r="J303" s="15" t="str">
        <f aca="false">IF($A303="","",H303-I303)</f>
        <v/>
      </c>
      <c r="K303" s="16" t="str">
        <f aca="false">IF($A303="","",IF(J303&lt;=0,"Finito",IF(J303&lt;=E303,"Da riordinare","OK")))</f>
        <v/>
      </c>
      <c r="L303" s="17" t="str">
        <f aca="false">IF($A303="","",J303*F303)</f>
        <v/>
      </c>
      <c r="M303" s="17" t="str">
        <f aca="false">IF($A303="","",J303*G303)</f>
        <v/>
      </c>
    </row>
    <row r="304" customFormat="false" ht="15" hidden="false" customHeight="false" outlineLevel="0" collapsed="false">
      <c r="A304" s="12"/>
      <c r="B304" s="12"/>
      <c r="C304" s="12"/>
      <c r="D304" s="13"/>
      <c r="E304" s="13"/>
      <c r="F304" s="14"/>
      <c r="G304" s="14"/>
      <c r="H304" s="15" t="str">
        <f aca="false">IF($A304="","",SUMIFS(Movimenti!$D$5:$D$2004,Movimenti!$B$5:$B$2004,$A304,Movimenti!$C$5:$C$2004,"Carico"))</f>
        <v/>
      </c>
      <c r="I304" s="15" t="str">
        <f aca="false">IF($A304="","",SUMIFS(Movimenti!$D$5:$D$2004,Movimenti!$B$5:$B$2004,$A304,Movimenti!$C$5:$C$2004,"Scarico"))</f>
        <v/>
      </c>
      <c r="J304" s="15" t="str">
        <f aca="false">IF($A304="","",H304-I304)</f>
        <v/>
      </c>
      <c r="K304" s="16" t="str">
        <f aca="false">IF($A304="","",IF(J304&lt;=0,"Finito",IF(J304&lt;=E304,"Da riordinare","OK")))</f>
        <v/>
      </c>
      <c r="L304" s="17" t="str">
        <f aca="false">IF($A304="","",J304*F304)</f>
        <v/>
      </c>
      <c r="M304" s="17" t="str">
        <f aca="false">IF($A304="","",J304*G304)</f>
        <v/>
      </c>
    </row>
    <row r="305" customFormat="false" ht="15" hidden="false" customHeight="false" outlineLevel="0" collapsed="false">
      <c r="A305" s="12"/>
      <c r="B305" s="12"/>
      <c r="C305" s="12"/>
      <c r="D305" s="13"/>
      <c r="E305" s="13"/>
      <c r="F305" s="14"/>
      <c r="G305" s="14"/>
      <c r="H305" s="15" t="str">
        <f aca="false">IF($A305="","",SUMIFS(Movimenti!$D$5:$D$2004,Movimenti!$B$5:$B$2004,$A305,Movimenti!$C$5:$C$2004,"Carico"))</f>
        <v/>
      </c>
      <c r="I305" s="15" t="str">
        <f aca="false">IF($A305="","",SUMIFS(Movimenti!$D$5:$D$2004,Movimenti!$B$5:$B$2004,$A305,Movimenti!$C$5:$C$2004,"Scarico"))</f>
        <v/>
      </c>
      <c r="J305" s="15" t="str">
        <f aca="false">IF($A305="","",H305-I305)</f>
        <v/>
      </c>
      <c r="K305" s="16" t="str">
        <f aca="false">IF($A305="","",IF(J305&lt;=0,"Finito",IF(J305&lt;=E305,"Da riordinare","OK")))</f>
        <v/>
      </c>
      <c r="L305" s="17" t="str">
        <f aca="false">IF($A305="","",J305*F305)</f>
        <v/>
      </c>
      <c r="M305" s="17" t="str">
        <f aca="false">IF($A305="","",J305*G305)</f>
        <v/>
      </c>
    </row>
    <row r="306" customFormat="false" ht="15" hidden="false" customHeight="false" outlineLevel="0" collapsed="false">
      <c r="A306" s="12"/>
      <c r="B306" s="12"/>
      <c r="C306" s="12"/>
      <c r="D306" s="13"/>
      <c r="E306" s="13"/>
      <c r="F306" s="14"/>
      <c r="G306" s="14"/>
      <c r="H306" s="15" t="str">
        <f aca="false">IF($A306="","",SUMIFS(Movimenti!$D$5:$D$2004,Movimenti!$B$5:$B$2004,$A306,Movimenti!$C$5:$C$2004,"Carico"))</f>
        <v/>
      </c>
      <c r="I306" s="15" t="str">
        <f aca="false">IF($A306="","",SUMIFS(Movimenti!$D$5:$D$2004,Movimenti!$B$5:$B$2004,$A306,Movimenti!$C$5:$C$2004,"Scarico"))</f>
        <v/>
      </c>
      <c r="J306" s="15" t="str">
        <f aca="false">IF($A306="","",H306-I306)</f>
        <v/>
      </c>
      <c r="K306" s="16" t="str">
        <f aca="false">IF($A306="","",IF(J306&lt;=0,"Finito",IF(J306&lt;=E306,"Da riordinare","OK")))</f>
        <v/>
      </c>
      <c r="L306" s="17" t="str">
        <f aca="false">IF($A306="","",J306*F306)</f>
        <v/>
      </c>
      <c r="M306" s="17" t="str">
        <f aca="false">IF($A306="","",J306*G306)</f>
        <v/>
      </c>
    </row>
    <row r="307" customFormat="false" ht="15" hidden="false" customHeight="false" outlineLevel="0" collapsed="false">
      <c r="A307" s="12"/>
      <c r="B307" s="12"/>
      <c r="C307" s="12"/>
      <c r="D307" s="13"/>
      <c r="E307" s="13"/>
      <c r="F307" s="14"/>
      <c r="G307" s="14"/>
      <c r="H307" s="15" t="str">
        <f aca="false">IF($A307="","",SUMIFS(Movimenti!$D$5:$D$2004,Movimenti!$B$5:$B$2004,$A307,Movimenti!$C$5:$C$2004,"Carico"))</f>
        <v/>
      </c>
      <c r="I307" s="15" t="str">
        <f aca="false">IF($A307="","",SUMIFS(Movimenti!$D$5:$D$2004,Movimenti!$B$5:$B$2004,$A307,Movimenti!$C$5:$C$2004,"Scarico"))</f>
        <v/>
      </c>
      <c r="J307" s="15" t="str">
        <f aca="false">IF($A307="","",H307-I307)</f>
        <v/>
      </c>
      <c r="K307" s="16" t="str">
        <f aca="false">IF($A307="","",IF(J307&lt;=0,"Finito",IF(J307&lt;=E307,"Da riordinare","OK")))</f>
        <v/>
      </c>
      <c r="L307" s="17" t="str">
        <f aca="false">IF($A307="","",J307*F307)</f>
        <v/>
      </c>
      <c r="M307" s="17" t="str">
        <f aca="false">IF($A307="","",J307*G307)</f>
        <v/>
      </c>
    </row>
    <row r="308" customFormat="false" ht="15" hidden="false" customHeight="false" outlineLevel="0" collapsed="false">
      <c r="A308" s="12"/>
      <c r="B308" s="12"/>
      <c r="C308" s="12"/>
      <c r="D308" s="13"/>
      <c r="E308" s="13"/>
      <c r="F308" s="14"/>
      <c r="G308" s="14"/>
      <c r="H308" s="15" t="str">
        <f aca="false">IF($A308="","",SUMIFS(Movimenti!$D$5:$D$2004,Movimenti!$B$5:$B$2004,$A308,Movimenti!$C$5:$C$2004,"Carico"))</f>
        <v/>
      </c>
      <c r="I308" s="15" t="str">
        <f aca="false">IF($A308="","",SUMIFS(Movimenti!$D$5:$D$2004,Movimenti!$B$5:$B$2004,$A308,Movimenti!$C$5:$C$2004,"Scarico"))</f>
        <v/>
      </c>
      <c r="J308" s="15" t="str">
        <f aca="false">IF($A308="","",H308-I308)</f>
        <v/>
      </c>
      <c r="K308" s="16" t="str">
        <f aca="false">IF($A308="","",IF(J308&lt;=0,"Finito",IF(J308&lt;=E308,"Da riordinare","OK")))</f>
        <v/>
      </c>
      <c r="L308" s="17" t="str">
        <f aca="false">IF($A308="","",J308*F308)</f>
        <v/>
      </c>
      <c r="M308" s="17" t="str">
        <f aca="false">IF($A308="","",J308*G308)</f>
        <v/>
      </c>
    </row>
    <row r="309" customFormat="false" ht="15" hidden="false" customHeight="false" outlineLevel="0" collapsed="false">
      <c r="A309" s="12"/>
      <c r="B309" s="12"/>
      <c r="C309" s="12"/>
      <c r="D309" s="13"/>
      <c r="E309" s="13"/>
      <c r="F309" s="14"/>
      <c r="G309" s="14"/>
      <c r="H309" s="15" t="str">
        <f aca="false">IF($A309="","",SUMIFS(Movimenti!$D$5:$D$2004,Movimenti!$B$5:$B$2004,$A309,Movimenti!$C$5:$C$2004,"Carico"))</f>
        <v/>
      </c>
      <c r="I309" s="15" t="str">
        <f aca="false">IF($A309="","",SUMIFS(Movimenti!$D$5:$D$2004,Movimenti!$B$5:$B$2004,$A309,Movimenti!$C$5:$C$2004,"Scarico"))</f>
        <v/>
      </c>
      <c r="J309" s="15" t="str">
        <f aca="false">IF($A309="","",H309-I309)</f>
        <v/>
      </c>
      <c r="K309" s="16" t="str">
        <f aca="false">IF($A309="","",IF(J309&lt;=0,"Finito",IF(J309&lt;=E309,"Da riordinare","OK")))</f>
        <v/>
      </c>
      <c r="L309" s="17" t="str">
        <f aca="false">IF($A309="","",J309*F309)</f>
        <v/>
      </c>
      <c r="M309" s="17" t="str">
        <f aca="false">IF($A309="","",J309*G309)</f>
        <v/>
      </c>
    </row>
    <row r="310" customFormat="false" ht="15" hidden="false" customHeight="false" outlineLevel="0" collapsed="false">
      <c r="A310" s="12"/>
      <c r="B310" s="12"/>
      <c r="C310" s="12"/>
      <c r="D310" s="13"/>
      <c r="E310" s="13"/>
      <c r="F310" s="14"/>
      <c r="G310" s="14"/>
      <c r="H310" s="15" t="str">
        <f aca="false">IF($A310="","",SUMIFS(Movimenti!$D$5:$D$2004,Movimenti!$B$5:$B$2004,$A310,Movimenti!$C$5:$C$2004,"Carico"))</f>
        <v/>
      </c>
      <c r="I310" s="15" t="str">
        <f aca="false">IF($A310="","",SUMIFS(Movimenti!$D$5:$D$2004,Movimenti!$B$5:$B$2004,$A310,Movimenti!$C$5:$C$2004,"Scarico"))</f>
        <v/>
      </c>
      <c r="J310" s="15" t="str">
        <f aca="false">IF($A310="","",H310-I310)</f>
        <v/>
      </c>
      <c r="K310" s="16" t="str">
        <f aca="false">IF($A310="","",IF(J310&lt;=0,"Finito",IF(J310&lt;=E310,"Da riordinare","OK")))</f>
        <v/>
      </c>
      <c r="L310" s="17" t="str">
        <f aca="false">IF($A310="","",J310*F310)</f>
        <v/>
      </c>
      <c r="M310" s="17" t="str">
        <f aca="false">IF($A310="","",J310*G310)</f>
        <v/>
      </c>
    </row>
    <row r="311" customFormat="false" ht="15" hidden="false" customHeight="false" outlineLevel="0" collapsed="false">
      <c r="A311" s="12"/>
      <c r="B311" s="12"/>
      <c r="C311" s="12"/>
      <c r="D311" s="13"/>
      <c r="E311" s="13"/>
      <c r="F311" s="14"/>
      <c r="G311" s="14"/>
      <c r="H311" s="15" t="str">
        <f aca="false">IF($A311="","",SUMIFS(Movimenti!$D$5:$D$2004,Movimenti!$B$5:$B$2004,$A311,Movimenti!$C$5:$C$2004,"Carico"))</f>
        <v/>
      </c>
      <c r="I311" s="15" t="str">
        <f aca="false">IF($A311="","",SUMIFS(Movimenti!$D$5:$D$2004,Movimenti!$B$5:$B$2004,$A311,Movimenti!$C$5:$C$2004,"Scarico"))</f>
        <v/>
      </c>
      <c r="J311" s="15" t="str">
        <f aca="false">IF($A311="","",H311-I311)</f>
        <v/>
      </c>
      <c r="K311" s="16" t="str">
        <f aca="false">IF($A311="","",IF(J311&lt;=0,"Finito",IF(J311&lt;=E311,"Da riordinare","OK")))</f>
        <v/>
      </c>
      <c r="L311" s="17" t="str">
        <f aca="false">IF($A311="","",J311*F311)</f>
        <v/>
      </c>
      <c r="M311" s="17" t="str">
        <f aca="false">IF($A311="","",J311*G311)</f>
        <v/>
      </c>
    </row>
    <row r="312" customFormat="false" ht="15" hidden="false" customHeight="false" outlineLevel="0" collapsed="false">
      <c r="A312" s="12"/>
      <c r="B312" s="12"/>
      <c r="C312" s="12"/>
      <c r="D312" s="13"/>
      <c r="E312" s="13"/>
      <c r="F312" s="14"/>
      <c r="G312" s="14"/>
      <c r="H312" s="15" t="str">
        <f aca="false">IF($A312="","",SUMIFS(Movimenti!$D$5:$D$2004,Movimenti!$B$5:$B$2004,$A312,Movimenti!$C$5:$C$2004,"Carico"))</f>
        <v/>
      </c>
      <c r="I312" s="15" t="str">
        <f aca="false">IF($A312="","",SUMIFS(Movimenti!$D$5:$D$2004,Movimenti!$B$5:$B$2004,$A312,Movimenti!$C$5:$C$2004,"Scarico"))</f>
        <v/>
      </c>
      <c r="J312" s="15" t="str">
        <f aca="false">IF($A312="","",H312-I312)</f>
        <v/>
      </c>
      <c r="K312" s="16" t="str">
        <f aca="false">IF($A312="","",IF(J312&lt;=0,"Finito",IF(J312&lt;=E312,"Da riordinare","OK")))</f>
        <v/>
      </c>
      <c r="L312" s="17" t="str">
        <f aca="false">IF($A312="","",J312*F312)</f>
        <v/>
      </c>
      <c r="M312" s="17" t="str">
        <f aca="false">IF($A312="","",J312*G312)</f>
        <v/>
      </c>
    </row>
    <row r="313" customFormat="false" ht="15" hidden="false" customHeight="false" outlineLevel="0" collapsed="false">
      <c r="A313" s="12"/>
      <c r="B313" s="12"/>
      <c r="C313" s="12"/>
      <c r="D313" s="13"/>
      <c r="E313" s="13"/>
      <c r="F313" s="14"/>
      <c r="G313" s="14"/>
      <c r="H313" s="15" t="str">
        <f aca="false">IF($A313="","",SUMIFS(Movimenti!$D$5:$D$2004,Movimenti!$B$5:$B$2004,$A313,Movimenti!$C$5:$C$2004,"Carico"))</f>
        <v/>
      </c>
      <c r="I313" s="15" t="str">
        <f aca="false">IF($A313="","",SUMIFS(Movimenti!$D$5:$D$2004,Movimenti!$B$5:$B$2004,$A313,Movimenti!$C$5:$C$2004,"Scarico"))</f>
        <v/>
      </c>
      <c r="J313" s="15" t="str">
        <f aca="false">IF($A313="","",H313-I313)</f>
        <v/>
      </c>
      <c r="K313" s="16" t="str">
        <f aca="false">IF($A313="","",IF(J313&lt;=0,"Finito",IF(J313&lt;=E313,"Da riordinare","OK")))</f>
        <v/>
      </c>
      <c r="L313" s="17" t="str">
        <f aca="false">IF($A313="","",J313*F313)</f>
        <v/>
      </c>
      <c r="M313" s="17" t="str">
        <f aca="false">IF($A313="","",J313*G313)</f>
        <v/>
      </c>
    </row>
    <row r="314" customFormat="false" ht="15" hidden="false" customHeight="false" outlineLevel="0" collapsed="false">
      <c r="A314" s="12"/>
      <c r="B314" s="12"/>
      <c r="C314" s="12"/>
      <c r="D314" s="13"/>
      <c r="E314" s="13"/>
      <c r="F314" s="14"/>
      <c r="G314" s="14"/>
      <c r="H314" s="15" t="str">
        <f aca="false">IF($A314="","",SUMIFS(Movimenti!$D$5:$D$2004,Movimenti!$B$5:$B$2004,$A314,Movimenti!$C$5:$C$2004,"Carico"))</f>
        <v/>
      </c>
      <c r="I314" s="15" t="str">
        <f aca="false">IF($A314="","",SUMIFS(Movimenti!$D$5:$D$2004,Movimenti!$B$5:$B$2004,$A314,Movimenti!$C$5:$C$2004,"Scarico"))</f>
        <v/>
      </c>
      <c r="J314" s="15" t="str">
        <f aca="false">IF($A314="","",H314-I314)</f>
        <v/>
      </c>
      <c r="K314" s="16" t="str">
        <f aca="false">IF($A314="","",IF(J314&lt;=0,"Finito",IF(J314&lt;=E314,"Da riordinare","OK")))</f>
        <v/>
      </c>
      <c r="L314" s="17" t="str">
        <f aca="false">IF($A314="","",J314*F314)</f>
        <v/>
      </c>
      <c r="M314" s="17" t="str">
        <f aca="false">IF($A314="","",J314*G314)</f>
        <v/>
      </c>
    </row>
    <row r="315" customFormat="false" ht="15" hidden="false" customHeight="false" outlineLevel="0" collapsed="false">
      <c r="A315" s="12"/>
      <c r="B315" s="12"/>
      <c r="C315" s="12"/>
      <c r="D315" s="13"/>
      <c r="E315" s="13"/>
      <c r="F315" s="14"/>
      <c r="G315" s="14"/>
      <c r="H315" s="15" t="str">
        <f aca="false">IF($A315="","",SUMIFS(Movimenti!$D$5:$D$2004,Movimenti!$B$5:$B$2004,$A315,Movimenti!$C$5:$C$2004,"Carico"))</f>
        <v/>
      </c>
      <c r="I315" s="15" t="str">
        <f aca="false">IF($A315="","",SUMIFS(Movimenti!$D$5:$D$2004,Movimenti!$B$5:$B$2004,$A315,Movimenti!$C$5:$C$2004,"Scarico"))</f>
        <v/>
      </c>
      <c r="J315" s="15" t="str">
        <f aca="false">IF($A315="","",H315-I315)</f>
        <v/>
      </c>
      <c r="K315" s="16" t="str">
        <f aca="false">IF($A315="","",IF(J315&lt;=0,"Finito",IF(J315&lt;=E315,"Da riordinare","OK")))</f>
        <v/>
      </c>
      <c r="L315" s="17" t="str">
        <f aca="false">IF($A315="","",J315*F315)</f>
        <v/>
      </c>
      <c r="M315" s="17" t="str">
        <f aca="false">IF($A315="","",J315*G315)</f>
        <v/>
      </c>
    </row>
    <row r="316" customFormat="false" ht="15" hidden="false" customHeight="false" outlineLevel="0" collapsed="false">
      <c r="A316" s="12"/>
      <c r="B316" s="12"/>
      <c r="C316" s="12"/>
      <c r="D316" s="13"/>
      <c r="E316" s="13"/>
      <c r="F316" s="14"/>
      <c r="G316" s="14"/>
      <c r="H316" s="15" t="str">
        <f aca="false">IF($A316="","",SUMIFS(Movimenti!$D$5:$D$2004,Movimenti!$B$5:$B$2004,$A316,Movimenti!$C$5:$C$2004,"Carico"))</f>
        <v/>
      </c>
      <c r="I316" s="15" t="str">
        <f aca="false">IF($A316="","",SUMIFS(Movimenti!$D$5:$D$2004,Movimenti!$B$5:$B$2004,$A316,Movimenti!$C$5:$C$2004,"Scarico"))</f>
        <v/>
      </c>
      <c r="J316" s="15" t="str">
        <f aca="false">IF($A316="","",H316-I316)</f>
        <v/>
      </c>
      <c r="K316" s="16" t="str">
        <f aca="false">IF($A316="","",IF(J316&lt;=0,"Finito",IF(J316&lt;=E316,"Da riordinare","OK")))</f>
        <v/>
      </c>
      <c r="L316" s="17" t="str">
        <f aca="false">IF($A316="","",J316*F316)</f>
        <v/>
      </c>
      <c r="M316" s="17" t="str">
        <f aca="false">IF($A316="","",J316*G316)</f>
        <v/>
      </c>
    </row>
    <row r="317" customFormat="false" ht="15" hidden="false" customHeight="false" outlineLevel="0" collapsed="false">
      <c r="A317" s="12"/>
      <c r="B317" s="12"/>
      <c r="C317" s="12"/>
      <c r="D317" s="13"/>
      <c r="E317" s="13"/>
      <c r="F317" s="14"/>
      <c r="G317" s="14"/>
      <c r="H317" s="15" t="str">
        <f aca="false">IF($A317="","",SUMIFS(Movimenti!$D$5:$D$2004,Movimenti!$B$5:$B$2004,$A317,Movimenti!$C$5:$C$2004,"Carico"))</f>
        <v/>
      </c>
      <c r="I317" s="15" t="str">
        <f aca="false">IF($A317="","",SUMIFS(Movimenti!$D$5:$D$2004,Movimenti!$B$5:$B$2004,$A317,Movimenti!$C$5:$C$2004,"Scarico"))</f>
        <v/>
      </c>
      <c r="J317" s="15" t="str">
        <f aca="false">IF($A317="","",H317-I317)</f>
        <v/>
      </c>
      <c r="K317" s="16" t="str">
        <f aca="false">IF($A317="","",IF(J317&lt;=0,"Finito",IF(J317&lt;=E317,"Da riordinare","OK")))</f>
        <v/>
      </c>
      <c r="L317" s="17" t="str">
        <f aca="false">IF($A317="","",J317*F317)</f>
        <v/>
      </c>
      <c r="M317" s="17" t="str">
        <f aca="false">IF($A317="","",J317*G317)</f>
        <v/>
      </c>
    </row>
    <row r="318" customFormat="false" ht="15" hidden="false" customHeight="false" outlineLevel="0" collapsed="false">
      <c r="A318" s="12"/>
      <c r="B318" s="12"/>
      <c r="C318" s="12"/>
      <c r="D318" s="13"/>
      <c r="E318" s="13"/>
      <c r="F318" s="14"/>
      <c r="G318" s="14"/>
      <c r="H318" s="15" t="str">
        <f aca="false">IF($A318="","",SUMIFS(Movimenti!$D$5:$D$2004,Movimenti!$B$5:$B$2004,$A318,Movimenti!$C$5:$C$2004,"Carico"))</f>
        <v/>
      </c>
      <c r="I318" s="15" t="str">
        <f aca="false">IF($A318="","",SUMIFS(Movimenti!$D$5:$D$2004,Movimenti!$B$5:$B$2004,$A318,Movimenti!$C$5:$C$2004,"Scarico"))</f>
        <v/>
      </c>
      <c r="J318" s="15" t="str">
        <f aca="false">IF($A318="","",H318-I318)</f>
        <v/>
      </c>
      <c r="K318" s="16" t="str">
        <f aca="false">IF($A318="","",IF(J318&lt;=0,"Finito",IF(J318&lt;=E318,"Da riordinare","OK")))</f>
        <v/>
      </c>
      <c r="L318" s="17" t="str">
        <f aca="false">IF($A318="","",J318*F318)</f>
        <v/>
      </c>
      <c r="M318" s="17" t="str">
        <f aca="false">IF($A318="","",J318*G318)</f>
        <v/>
      </c>
    </row>
    <row r="319" customFormat="false" ht="15" hidden="false" customHeight="false" outlineLevel="0" collapsed="false">
      <c r="A319" s="12"/>
      <c r="B319" s="12"/>
      <c r="C319" s="12"/>
      <c r="D319" s="13"/>
      <c r="E319" s="13"/>
      <c r="F319" s="14"/>
      <c r="G319" s="14"/>
      <c r="H319" s="15" t="str">
        <f aca="false">IF($A319="","",SUMIFS(Movimenti!$D$5:$D$2004,Movimenti!$B$5:$B$2004,$A319,Movimenti!$C$5:$C$2004,"Carico"))</f>
        <v/>
      </c>
      <c r="I319" s="15" t="str">
        <f aca="false">IF($A319="","",SUMIFS(Movimenti!$D$5:$D$2004,Movimenti!$B$5:$B$2004,$A319,Movimenti!$C$5:$C$2004,"Scarico"))</f>
        <v/>
      </c>
      <c r="J319" s="15" t="str">
        <f aca="false">IF($A319="","",H319-I319)</f>
        <v/>
      </c>
      <c r="K319" s="16" t="str">
        <f aca="false">IF($A319="","",IF(J319&lt;=0,"Finito",IF(J319&lt;=E319,"Da riordinare","OK")))</f>
        <v/>
      </c>
      <c r="L319" s="17" t="str">
        <f aca="false">IF($A319="","",J319*F319)</f>
        <v/>
      </c>
      <c r="M319" s="17" t="str">
        <f aca="false">IF($A319="","",J319*G319)</f>
        <v/>
      </c>
    </row>
    <row r="320" customFormat="false" ht="15" hidden="false" customHeight="false" outlineLevel="0" collapsed="false">
      <c r="A320" s="12"/>
      <c r="B320" s="12"/>
      <c r="C320" s="12"/>
      <c r="D320" s="13"/>
      <c r="E320" s="13"/>
      <c r="F320" s="14"/>
      <c r="G320" s="14"/>
      <c r="H320" s="15" t="str">
        <f aca="false">IF($A320="","",SUMIFS(Movimenti!$D$5:$D$2004,Movimenti!$B$5:$B$2004,$A320,Movimenti!$C$5:$C$2004,"Carico"))</f>
        <v/>
      </c>
      <c r="I320" s="15" t="str">
        <f aca="false">IF($A320="","",SUMIFS(Movimenti!$D$5:$D$2004,Movimenti!$B$5:$B$2004,$A320,Movimenti!$C$5:$C$2004,"Scarico"))</f>
        <v/>
      </c>
      <c r="J320" s="15" t="str">
        <f aca="false">IF($A320="","",H320-I320)</f>
        <v/>
      </c>
      <c r="K320" s="16" t="str">
        <f aca="false">IF($A320="","",IF(J320&lt;=0,"Finito",IF(J320&lt;=E320,"Da riordinare","OK")))</f>
        <v/>
      </c>
      <c r="L320" s="17" t="str">
        <f aca="false">IF($A320="","",J320*F320)</f>
        <v/>
      </c>
      <c r="M320" s="17" t="str">
        <f aca="false">IF($A320="","",J320*G320)</f>
        <v/>
      </c>
    </row>
    <row r="321" customFormat="false" ht="15" hidden="false" customHeight="false" outlineLevel="0" collapsed="false">
      <c r="A321" s="12"/>
      <c r="B321" s="12"/>
      <c r="C321" s="12"/>
      <c r="D321" s="13"/>
      <c r="E321" s="13"/>
      <c r="F321" s="14"/>
      <c r="G321" s="14"/>
      <c r="H321" s="15" t="str">
        <f aca="false">IF($A321="","",SUMIFS(Movimenti!$D$5:$D$2004,Movimenti!$B$5:$B$2004,$A321,Movimenti!$C$5:$C$2004,"Carico"))</f>
        <v/>
      </c>
      <c r="I321" s="15" t="str">
        <f aca="false">IF($A321="","",SUMIFS(Movimenti!$D$5:$D$2004,Movimenti!$B$5:$B$2004,$A321,Movimenti!$C$5:$C$2004,"Scarico"))</f>
        <v/>
      </c>
      <c r="J321" s="15" t="str">
        <f aca="false">IF($A321="","",H321-I321)</f>
        <v/>
      </c>
      <c r="K321" s="16" t="str">
        <f aca="false">IF($A321="","",IF(J321&lt;=0,"Finito",IF(J321&lt;=E321,"Da riordinare","OK")))</f>
        <v/>
      </c>
      <c r="L321" s="17" t="str">
        <f aca="false">IF($A321="","",J321*F321)</f>
        <v/>
      </c>
      <c r="M321" s="17" t="str">
        <f aca="false">IF($A321="","",J321*G321)</f>
        <v/>
      </c>
    </row>
    <row r="322" customFormat="false" ht="15" hidden="false" customHeight="false" outlineLevel="0" collapsed="false">
      <c r="A322" s="12"/>
      <c r="B322" s="12"/>
      <c r="C322" s="12"/>
      <c r="D322" s="13"/>
      <c r="E322" s="13"/>
      <c r="F322" s="14"/>
      <c r="G322" s="14"/>
      <c r="H322" s="15" t="str">
        <f aca="false">IF($A322="","",SUMIFS(Movimenti!$D$5:$D$2004,Movimenti!$B$5:$B$2004,$A322,Movimenti!$C$5:$C$2004,"Carico"))</f>
        <v/>
      </c>
      <c r="I322" s="15" t="str">
        <f aca="false">IF($A322="","",SUMIFS(Movimenti!$D$5:$D$2004,Movimenti!$B$5:$B$2004,$A322,Movimenti!$C$5:$C$2004,"Scarico"))</f>
        <v/>
      </c>
      <c r="J322" s="15" t="str">
        <f aca="false">IF($A322="","",H322-I322)</f>
        <v/>
      </c>
      <c r="K322" s="16" t="str">
        <f aca="false">IF($A322="","",IF(J322&lt;=0,"Finito",IF(J322&lt;=E322,"Da riordinare","OK")))</f>
        <v/>
      </c>
      <c r="L322" s="17" t="str">
        <f aca="false">IF($A322="","",J322*F322)</f>
        <v/>
      </c>
      <c r="M322" s="17" t="str">
        <f aca="false">IF($A322="","",J322*G322)</f>
        <v/>
      </c>
    </row>
    <row r="323" customFormat="false" ht="15" hidden="false" customHeight="false" outlineLevel="0" collapsed="false">
      <c r="A323" s="12"/>
      <c r="B323" s="12"/>
      <c r="C323" s="12"/>
      <c r="D323" s="13"/>
      <c r="E323" s="13"/>
      <c r="F323" s="14"/>
      <c r="G323" s="14"/>
      <c r="H323" s="15" t="str">
        <f aca="false">IF($A323="","",SUMIFS(Movimenti!$D$5:$D$2004,Movimenti!$B$5:$B$2004,$A323,Movimenti!$C$5:$C$2004,"Carico"))</f>
        <v/>
      </c>
      <c r="I323" s="15" t="str">
        <f aca="false">IF($A323="","",SUMIFS(Movimenti!$D$5:$D$2004,Movimenti!$B$5:$B$2004,$A323,Movimenti!$C$5:$C$2004,"Scarico"))</f>
        <v/>
      </c>
      <c r="J323" s="15" t="str">
        <f aca="false">IF($A323="","",H323-I323)</f>
        <v/>
      </c>
      <c r="K323" s="16" t="str">
        <f aca="false">IF($A323="","",IF(J323&lt;=0,"Finito",IF(J323&lt;=E323,"Da riordinare","OK")))</f>
        <v/>
      </c>
      <c r="L323" s="17" t="str">
        <f aca="false">IF($A323="","",J323*F323)</f>
        <v/>
      </c>
      <c r="M323" s="17" t="str">
        <f aca="false">IF($A323="","",J323*G323)</f>
        <v/>
      </c>
    </row>
    <row r="324" customFormat="false" ht="15" hidden="false" customHeight="false" outlineLevel="0" collapsed="false">
      <c r="A324" s="12"/>
      <c r="B324" s="12"/>
      <c r="C324" s="12"/>
      <c r="D324" s="13"/>
      <c r="E324" s="13"/>
      <c r="F324" s="14"/>
      <c r="G324" s="14"/>
      <c r="H324" s="15" t="str">
        <f aca="false">IF($A324="","",SUMIFS(Movimenti!$D$5:$D$2004,Movimenti!$B$5:$B$2004,$A324,Movimenti!$C$5:$C$2004,"Carico"))</f>
        <v/>
      </c>
      <c r="I324" s="15" t="str">
        <f aca="false">IF($A324="","",SUMIFS(Movimenti!$D$5:$D$2004,Movimenti!$B$5:$B$2004,$A324,Movimenti!$C$5:$C$2004,"Scarico"))</f>
        <v/>
      </c>
      <c r="J324" s="15" t="str">
        <f aca="false">IF($A324="","",H324-I324)</f>
        <v/>
      </c>
      <c r="K324" s="16" t="str">
        <f aca="false">IF($A324="","",IF(J324&lt;=0,"Finito",IF(J324&lt;=E324,"Da riordinare","OK")))</f>
        <v/>
      </c>
      <c r="L324" s="17" t="str">
        <f aca="false">IF($A324="","",J324*F324)</f>
        <v/>
      </c>
      <c r="M324" s="17" t="str">
        <f aca="false">IF($A324="","",J324*G324)</f>
        <v/>
      </c>
    </row>
    <row r="325" customFormat="false" ht="15" hidden="false" customHeight="false" outlineLevel="0" collapsed="false">
      <c r="A325" s="12"/>
      <c r="B325" s="12"/>
      <c r="C325" s="12"/>
      <c r="D325" s="13"/>
      <c r="E325" s="13"/>
      <c r="F325" s="14"/>
      <c r="G325" s="14"/>
      <c r="H325" s="15" t="str">
        <f aca="false">IF($A325="","",SUMIFS(Movimenti!$D$5:$D$2004,Movimenti!$B$5:$B$2004,$A325,Movimenti!$C$5:$C$2004,"Carico"))</f>
        <v/>
      </c>
      <c r="I325" s="15" t="str">
        <f aca="false">IF($A325="","",SUMIFS(Movimenti!$D$5:$D$2004,Movimenti!$B$5:$B$2004,$A325,Movimenti!$C$5:$C$2004,"Scarico"))</f>
        <v/>
      </c>
      <c r="J325" s="15" t="str">
        <f aca="false">IF($A325="","",H325-I325)</f>
        <v/>
      </c>
      <c r="K325" s="16" t="str">
        <f aca="false">IF($A325="","",IF(J325&lt;=0,"Finito",IF(J325&lt;=E325,"Da riordinare","OK")))</f>
        <v/>
      </c>
      <c r="L325" s="17" t="str">
        <f aca="false">IF($A325="","",J325*F325)</f>
        <v/>
      </c>
      <c r="M325" s="17" t="str">
        <f aca="false">IF($A325="","",J325*G325)</f>
        <v/>
      </c>
    </row>
    <row r="326" customFormat="false" ht="15" hidden="false" customHeight="false" outlineLevel="0" collapsed="false">
      <c r="A326" s="12"/>
      <c r="B326" s="12"/>
      <c r="C326" s="12"/>
      <c r="D326" s="13"/>
      <c r="E326" s="13"/>
      <c r="F326" s="14"/>
      <c r="G326" s="14"/>
      <c r="H326" s="15" t="str">
        <f aca="false">IF($A326="","",SUMIFS(Movimenti!$D$5:$D$2004,Movimenti!$B$5:$B$2004,$A326,Movimenti!$C$5:$C$2004,"Carico"))</f>
        <v/>
      </c>
      <c r="I326" s="15" t="str">
        <f aca="false">IF($A326="","",SUMIFS(Movimenti!$D$5:$D$2004,Movimenti!$B$5:$B$2004,$A326,Movimenti!$C$5:$C$2004,"Scarico"))</f>
        <v/>
      </c>
      <c r="J326" s="15" t="str">
        <f aca="false">IF($A326="","",H326-I326)</f>
        <v/>
      </c>
      <c r="K326" s="16" t="str">
        <f aca="false">IF($A326="","",IF(J326&lt;=0,"Finito",IF(J326&lt;=E326,"Da riordinare","OK")))</f>
        <v/>
      </c>
      <c r="L326" s="17" t="str">
        <f aca="false">IF($A326="","",J326*F326)</f>
        <v/>
      </c>
      <c r="M326" s="17" t="str">
        <f aca="false">IF($A326="","",J326*G326)</f>
        <v/>
      </c>
    </row>
    <row r="327" customFormat="false" ht="15" hidden="false" customHeight="false" outlineLevel="0" collapsed="false">
      <c r="A327" s="12"/>
      <c r="B327" s="12"/>
      <c r="C327" s="12"/>
      <c r="D327" s="13"/>
      <c r="E327" s="13"/>
      <c r="F327" s="14"/>
      <c r="G327" s="14"/>
      <c r="H327" s="15" t="str">
        <f aca="false">IF($A327="","",SUMIFS(Movimenti!$D$5:$D$2004,Movimenti!$B$5:$B$2004,$A327,Movimenti!$C$5:$C$2004,"Carico"))</f>
        <v/>
      </c>
      <c r="I327" s="15" t="str">
        <f aca="false">IF($A327="","",SUMIFS(Movimenti!$D$5:$D$2004,Movimenti!$B$5:$B$2004,$A327,Movimenti!$C$5:$C$2004,"Scarico"))</f>
        <v/>
      </c>
      <c r="J327" s="15" t="str">
        <f aca="false">IF($A327="","",H327-I327)</f>
        <v/>
      </c>
      <c r="K327" s="16" t="str">
        <f aca="false">IF($A327="","",IF(J327&lt;=0,"Finito",IF(J327&lt;=E327,"Da riordinare","OK")))</f>
        <v/>
      </c>
      <c r="L327" s="17" t="str">
        <f aca="false">IF($A327="","",J327*F327)</f>
        <v/>
      </c>
      <c r="M327" s="17" t="str">
        <f aca="false">IF($A327="","",J327*G327)</f>
        <v/>
      </c>
    </row>
    <row r="328" customFormat="false" ht="15" hidden="false" customHeight="false" outlineLevel="0" collapsed="false">
      <c r="A328" s="12"/>
      <c r="B328" s="12"/>
      <c r="C328" s="12"/>
      <c r="D328" s="13"/>
      <c r="E328" s="13"/>
      <c r="F328" s="14"/>
      <c r="G328" s="14"/>
      <c r="H328" s="15" t="str">
        <f aca="false">IF($A328="","",SUMIFS(Movimenti!$D$5:$D$2004,Movimenti!$B$5:$B$2004,$A328,Movimenti!$C$5:$C$2004,"Carico"))</f>
        <v/>
      </c>
      <c r="I328" s="15" t="str">
        <f aca="false">IF($A328="","",SUMIFS(Movimenti!$D$5:$D$2004,Movimenti!$B$5:$B$2004,$A328,Movimenti!$C$5:$C$2004,"Scarico"))</f>
        <v/>
      </c>
      <c r="J328" s="15" t="str">
        <f aca="false">IF($A328="","",H328-I328)</f>
        <v/>
      </c>
      <c r="K328" s="16" t="str">
        <f aca="false">IF($A328="","",IF(J328&lt;=0,"Finito",IF(J328&lt;=E328,"Da riordinare","OK")))</f>
        <v/>
      </c>
      <c r="L328" s="17" t="str">
        <f aca="false">IF($A328="","",J328*F328)</f>
        <v/>
      </c>
      <c r="M328" s="17" t="str">
        <f aca="false">IF($A328="","",J328*G328)</f>
        <v/>
      </c>
    </row>
    <row r="329" customFormat="false" ht="15" hidden="false" customHeight="false" outlineLevel="0" collapsed="false">
      <c r="A329" s="12"/>
      <c r="B329" s="12"/>
      <c r="C329" s="12"/>
      <c r="D329" s="13"/>
      <c r="E329" s="13"/>
      <c r="F329" s="14"/>
      <c r="G329" s="14"/>
      <c r="H329" s="15" t="str">
        <f aca="false">IF($A329="","",SUMIFS(Movimenti!$D$5:$D$2004,Movimenti!$B$5:$B$2004,$A329,Movimenti!$C$5:$C$2004,"Carico"))</f>
        <v/>
      </c>
      <c r="I329" s="15" t="str">
        <f aca="false">IF($A329="","",SUMIFS(Movimenti!$D$5:$D$2004,Movimenti!$B$5:$B$2004,$A329,Movimenti!$C$5:$C$2004,"Scarico"))</f>
        <v/>
      </c>
      <c r="J329" s="15" t="str">
        <f aca="false">IF($A329="","",H329-I329)</f>
        <v/>
      </c>
      <c r="K329" s="16" t="str">
        <f aca="false">IF($A329="","",IF(J329&lt;=0,"Finito",IF(J329&lt;=E329,"Da riordinare","OK")))</f>
        <v/>
      </c>
      <c r="L329" s="17" t="str">
        <f aca="false">IF($A329="","",J329*F329)</f>
        <v/>
      </c>
      <c r="M329" s="17" t="str">
        <f aca="false">IF($A329="","",J329*G329)</f>
        <v/>
      </c>
    </row>
    <row r="330" customFormat="false" ht="15" hidden="false" customHeight="false" outlineLevel="0" collapsed="false">
      <c r="A330" s="12"/>
      <c r="B330" s="12"/>
      <c r="C330" s="12"/>
      <c r="D330" s="13"/>
      <c r="E330" s="13"/>
      <c r="F330" s="14"/>
      <c r="G330" s="14"/>
      <c r="H330" s="15" t="str">
        <f aca="false">IF($A330="","",SUMIFS(Movimenti!$D$5:$D$2004,Movimenti!$B$5:$B$2004,$A330,Movimenti!$C$5:$C$2004,"Carico"))</f>
        <v/>
      </c>
      <c r="I330" s="15" t="str">
        <f aca="false">IF($A330="","",SUMIFS(Movimenti!$D$5:$D$2004,Movimenti!$B$5:$B$2004,$A330,Movimenti!$C$5:$C$2004,"Scarico"))</f>
        <v/>
      </c>
      <c r="J330" s="15" t="str">
        <f aca="false">IF($A330="","",H330-I330)</f>
        <v/>
      </c>
      <c r="K330" s="16" t="str">
        <f aca="false">IF($A330="","",IF(J330&lt;=0,"Finito",IF(J330&lt;=E330,"Da riordinare","OK")))</f>
        <v/>
      </c>
      <c r="L330" s="17" t="str">
        <f aca="false">IF($A330="","",J330*F330)</f>
        <v/>
      </c>
      <c r="M330" s="17" t="str">
        <f aca="false">IF($A330="","",J330*G330)</f>
        <v/>
      </c>
    </row>
    <row r="331" customFormat="false" ht="15" hidden="false" customHeight="false" outlineLevel="0" collapsed="false">
      <c r="A331" s="12"/>
      <c r="B331" s="12"/>
      <c r="C331" s="12"/>
      <c r="D331" s="13"/>
      <c r="E331" s="13"/>
      <c r="F331" s="14"/>
      <c r="G331" s="14"/>
      <c r="H331" s="15" t="str">
        <f aca="false">IF($A331="","",SUMIFS(Movimenti!$D$5:$D$2004,Movimenti!$B$5:$B$2004,$A331,Movimenti!$C$5:$C$2004,"Carico"))</f>
        <v/>
      </c>
      <c r="I331" s="15" t="str">
        <f aca="false">IF($A331="","",SUMIFS(Movimenti!$D$5:$D$2004,Movimenti!$B$5:$B$2004,$A331,Movimenti!$C$5:$C$2004,"Scarico"))</f>
        <v/>
      </c>
      <c r="J331" s="15" t="str">
        <f aca="false">IF($A331="","",H331-I331)</f>
        <v/>
      </c>
      <c r="K331" s="16" t="str">
        <f aca="false">IF($A331="","",IF(J331&lt;=0,"Finito",IF(J331&lt;=E331,"Da riordinare","OK")))</f>
        <v/>
      </c>
      <c r="L331" s="17" t="str">
        <f aca="false">IF($A331="","",J331*F331)</f>
        <v/>
      </c>
      <c r="M331" s="17" t="str">
        <f aca="false">IF($A331="","",J331*G331)</f>
        <v/>
      </c>
    </row>
    <row r="332" customFormat="false" ht="15" hidden="false" customHeight="false" outlineLevel="0" collapsed="false">
      <c r="A332" s="12"/>
      <c r="B332" s="12"/>
      <c r="C332" s="12"/>
      <c r="D332" s="13"/>
      <c r="E332" s="13"/>
      <c r="F332" s="14"/>
      <c r="G332" s="14"/>
      <c r="H332" s="15" t="str">
        <f aca="false">IF($A332="","",SUMIFS(Movimenti!$D$5:$D$2004,Movimenti!$B$5:$B$2004,$A332,Movimenti!$C$5:$C$2004,"Carico"))</f>
        <v/>
      </c>
      <c r="I332" s="15" t="str">
        <f aca="false">IF($A332="","",SUMIFS(Movimenti!$D$5:$D$2004,Movimenti!$B$5:$B$2004,$A332,Movimenti!$C$5:$C$2004,"Scarico"))</f>
        <v/>
      </c>
      <c r="J332" s="15" t="str">
        <f aca="false">IF($A332="","",H332-I332)</f>
        <v/>
      </c>
      <c r="K332" s="16" t="str">
        <f aca="false">IF($A332="","",IF(J332&lt;=0,"Finito",IF(J332&lt;=E332,"Da riordinare","OK")))</f>
        <v/>
      </c>
      <c r="L332" s="17" t="str">
        <f aca="false">IF($A332="","",J332*F332)</f>
        <v/>
      </c>
      <c r="M332" s="17" t="str">
        <f aca="false">IF($A332="","",J332*G332)</f>
        <v/>
      </c>
    </row>
    <row r="333" customFormat="false" ht="15" hidden="false" customHeight="false" outlineLevel="0" collapsed="false">
      <c r="A333" s="12"/>
      <c r="B333" s="12"/>
      <c r="C333" s="12"/>
      <c r="D333" s="13"/>
      <c r="E333" s="13"/>
      <c r="F333" s="14"/>
      <c r="G333" s="14"/>
      <c r="H333" s="15" t="str">
        <f aca="false">IF($A333="","",SUMIFS(Movimenti!$D$5:$D$2004,Movimenti!$B$5:$B$2004,$A333,Movimenti!$C$5:$C$2004,"Carico"))</f>
        <v/>
      </c>
      <c r="I333" s="15" t="str">
        <f aca="false">IF($A333="","",SUMIFS(Movimenti!$D$5:$D$2004,Movimenti!$B$5:$B$2004,$A333,Movimenti!$C$5:$C$2004,"Scarico"))</f>
        <v/>
      </c>
      <c r="J333" s="15" t="str">
        <f aca="false">IF($A333="","",H333-I333)</f>
        <v/>
      </c>
      <c r="K333" s="16" t="str">
        <f aca="false">IF($A333="","",IF(J333&lt;=0,"Finito",IF(J333&lt;=E333,"Da riordinare","OK")))</f>
        <v/>
      </c>
      <c r="L333" s="17" t="str">
        <f aca="false">IF($A333="","",J333*F333)</f>
        <v/>
      </c>
      <c r="M333" s="17" t="str">
        <f aca="false">IF($A333="","",J333*G333)</f>
        <v/>
      </c>
    </row>
    <row r="334" customFormat="false" ht="15" hidden="false" customHeight="false" outlineLevel="0" collapsed="false">
      <c r="A334" s="12"/>
      <c r="B334" s="12"/>
      <c r="C334" s="12"/>
      <c r="D334" s="13"/>
      <c r="E334" s="13"/>
      <c r="F334" s="14"/>
      <c r="G334" s="14"/>
      <c r="H334" s="15" t="str">
        <f aca="false">IF($A334="","",SUMIFS(Movimenti!$D$5:$D$2004,Movimenti!$B$5:$B$2004,$A334,Movimenti!$C$5:$C$2004,"Carico"))</f>
        <v/>
      </c>
      <c r="I334" s="15" t="str">
        <f aca="false">IF($A334="","",SUMIFS(Movimenti!$D$5:$D$2004,Movimenti!$B$5:$B$2004,$A334,Movimenti!$C$5:$C$2004,"Scarico"))</f>
        <v/>
      </c>
      <c r="J334" s="15" t="str">
        <f aca="false">IF($A334="","",H334-I334)</f>
        <v/>
      </c>
      <c r="K334" s="16" t="str">
        <f aca="false">IF($A334="","",IF(J334&lt;=0,"Finito",IF(J334&lt;=E334,"Da riordinare","OK")))</f>
        <v/>
      </c>
      <c r="L334" s="17" t="str">
        <f aca="false">IF($A334="","",J334*F334)</f>
        <v/>
      </c>
      <c r="M334" s="17" t="str">
        <f aca="false">IF($A334="","",J334*G334)</f>
        <v/>
      </c>
    </row>
    <row r="335" customFormat="false" ht="15" hidden="false" customHeight="false" outlineLevel="0" collapsed="false">
      <c r="A335" s="12"/>
      <c r="B335" s="12"/>
      <c r="C335" s="12"/>
      <c r="D335" s="13"/>
      <c r="E335" s="13"/>
      <c r="F335" s="14"/>
      <c r="G335" s="14"/>
      <c r="H335" s="15" t="str">
        <f aca="false">IF($A335="","",SUMIFS(Movimenti!$D$5:$D$2004,Movimenti!$B$5:$B$2004,$A335,Movimenti!$C$5:$C$2004,"Carico"))</f>
        <v/>
      </c>
      <c r="I335" s="15" t="str">
        <f aca="false">IF($A335="","",SUMIFS(Movimenti!$D$5:$D$2004,Movimenti!$B$5:$B$2004,$A335,Movimenti!$C$5:$C$2004,"Scarico"))</f>
        <v/>
      </c>
      <c r="J335" s="15" t="str">
        <f aca="false">IF($A335="","",H335-I335)</f>
        <v/>
      </c>
      <c r="K335" s="16" t="str">
        <f aca="false">IF($A335="","",IF(J335&lt;=0,"Finito",IF(J335&lt;=E335,"Da riordinare","OK")))</f>
        <v/>
      </c>
      <c r="L335" s="17" t="str">
        <f aca="false">IF($A335="","",J335*F335)</f>
        <v/>
      </c>
      <c r="M335" s="17" t="str">
        <f aca="false">IF($A335="","",J335*G335)</f>
        <v/>
      </c>
    </row>
    <row r="336" customFormat="false" ht="15" hidden="false" customHeight="false" outlineLevel="0" collapsed="false">
      <c r="A336" s="12"/>
      <c r="B336" s="12"/>
      <c r="C336" s="12"/>
      <c r="D336" s="13"/>
      <c r="E336" s="13"/>
      <c r="F336" s="14"/>
      <c r="G336" s="14"/>
      <c r="H336" s="15" t="str">
        <f aca="false">IF($A336="","",SUMIFS(Movimenti!$D$5:$D$2004,Movimenti!$B$5:$B$2004,$A336,Movimenti!$C$5:$C$2004,"Carico"))</f>
        <v/>
      </c>
      <c r="I336" s="15" t="str">
        <f aca="false">IF($A336="","",SUMIFS(Movimenti!$D$5:$D$2004,Movimenti!$B$5:$B$2004,$A336,Movimenti!$C$5:$C$2004,"Scarico"))</f>
        <v/>
      </c>
      <c r="J336" s="15" t="str">
        <f aca="false">IF($A336="","",H336-I336)</f>
        <v/>
      </c>
      <c r="K336" s="16" t="str">
        <f aca="false">IF($A336="","",IF(J336&lt;=0,"Finito",IF(J336&lt;=E336,"Da riordinare","OK")))</f>
        <v/>
      </c>
      <c r="L336" s="17" t="str">
        <f aca="false">IF($A336="","",J336*F336)</f>
        <v/>
      </c>
      <c r="M336" s="17" t="str">
        <f aca="false">IF($A336="","",J336*G336)</f>
        <v/>
      </c>
    </row>
    <row r="337" customFormat="false" ht="15" hidden="false" customHeight="false" outlineLevel="0" collapsed="false">
      <c r="A337" s="12"/>
      <c r="B337" s="12"/>
      <c r="C337" s="12"/>
      <c r="D337" s="13"/>
      <c r="E337" s="13"/>
      <c r="F337" s="14"/>
      <c r="G337" s="14"/>
      <c r="H337" s="15" t="str">
        <f aca="false">IF($A337="","",SUMIFS(Movimenti!$D$5:$D$2004,Movimenti!$B$5:$B$2004,$A337,Movimenti!$C$5:$C$2004,"Carico"))</f>
        <v/>
      </c>
      <c r="I337" s="15" t="str">
        <f aca="false">IF($A337="","",SUMIFS(Movimenti!$D$5:$D$2004,Movimenti!$B$5:$B$2004,$A337,Movimenti!$C$5:$C$2004,"Scarico"))</f>
        <v/>
      </c>
      <c r="J337" s="15" t="str">
        <f aca="false">IF($A337="","",H337-I337)</f>
        <v/>
      </c>
      <c r="K337" s="16" t="str">
        <f aca="false">IF($A337="","",IF(J337&lt;=0,"Finito",IF(J337&lt;=E337,"Da riordinare","OK")))</f>
        <v/>
      </c>
      <c r="L337" s="17" t="str">
        <f aca="false">IF($A337="","",J337*F337)</f>
        <v/>
      </c>
      <c r="M337" s="17" t="str">
        <f aca="false">IF($A337="","",J337*G337)</f>
        <v/>
      </c>
    </row>
    <row r="338" customFormat="false" ht="15" hidden="false" customHeight="false" outlineLevel="0" collapsed="false">
      <c r="A338" s="12"/>
      <c r="B338" s="12"/>
      <c r="C338" s="12"/>
      <c r="D338" s="13"/>
      <c r="E338" s="13"/>
      <c r="F338" s="14"/>
      <c r="G338" s="14"/>
      <c r="H338" s="15" t="str">
        <f aca="false">IF($A338="","",SUMIFS(Movimenti!$D$5:$D$2004,Movimenti!$B$5:$B$2004,$A338,Movimenti!$C$5:$C$2004,"Carico"))</f>
        <v/>
      </c>
      <c r="I338" s="15" t="str">
        <f aca="false">IF($A338="","",SUMIFS(Movimenti!$D$5:$D$2004,Movimenti!$B$5:$B$2004,$A338,Movimenti!$C$5:$C$2004,"Scarico"))</f>
        <v/>
      </c>
      <c r="J338" s="15" t="str">
        <f aca="false">IF($A338="","",H338-I338)</f>
        <v/>
      </c>
      <c r="K338" s="16" t="str">
        <f aca="false">IF($A338="","",IF(J338&lt;=0,"Finito",IF(J338&lt;=E338,"Da riordinare","OK")))</f>
        <v/>
      </c>
      <c r="L338" s="17" t="str">
        <f aca="false">IF($A338="","",J338*F338)</f>
        <v/>
      </c>
      <c r="M338" s="17" t="str">
        <f aca="false">IF($A338="","",J338*G338)</f>
        <v/>
      </c>
    </row>
    <row r="339" customFormat="false" ht="15" hidden="false" customHeight="false" outlineLevel="0" collapsed="false">
      <c r="A339" s="12"/>
      <c r="B339" s="12"/>
      <c r="C339" s="12"/>
      <c r="D339" s="13"/>
      <c r="E339" s="13"/>
      <c r="F339" s="14"/>
      <c r="G339" s="14"/>
      <c r="H339" s="15" t="str">
        <f aca="false">IF($A339="","",SUMIFS(Movimenti!$D$5:$D$2004,Movimenti!$B$5:$B$2004,$A339,Movimenti!$C$5:$C$2004,"Carico"))</f>
        <v/>
      </c>
      <c r="I339" s="15" t="str">
        <f aca="false">IF($A339="","",SUMIFS(Movimenti!$D$5:$D$2004,Movimenti!$B$5:$B$2004,$A339,Movimenti!$C$5:$C$2004,"Scarico"))</f>
        <v/>
      </c>
      <c r="J339" s="15" t="str">
        <f aca="false">IF($A339="","",H339-I339)</f>
        <v/>
      </c>
      <c r="K339" s="16" t="str">
        <f aca="false">IF($A339="","",IF(J339&lt;=0,"Finito",IF(J339&lt;=E339,"Da riordinare","OK")))</f>
        <v/>
      </c>
      <c r="L339" s="17" t="str">
        <f aca="false">IF($A339="","",J339*F339)</f>
        <v/>
      </c>
      <c r="M339" s="17" t="str">
        <f aca="false">IF($A339="","",J339*G339)</f>
        <v/>
      </c>
    </row>
    <row r="340" customFormat="false" ht="15" hidden="false" customHeight="false" outlineLevel="0" collapsed="false">
      <c r="A340" s="12"/>
      <c r="B340" s="12"/>
      <c r="C340" s="12"/>
      <c r="D340" s="13"/>
      <c r="E340" s="13"/>
      <c r="F340" s="14"/>
      <c r="G340" s="14"/>
      <c r="H340" s="15" t="str">
        <f aca="false">IF($A340="","",SUMIFS(Movimenti!$D$5:$D$2004,Movimenti!$B$5:$B$2004,$A340,Movimenti!$C$5:$C$2004,"Carico"))</f>
        <v/>
      </c>
      <c r="I340" s="15" t="str">
        <f aca="false">IF($A340="","",SUMIFS(Movimenti!$D$5:$D$2004,Movimenti!$B$5:$B$2004,$A340,Movimenti!$C$5:$C$2004,"Scarico"))</f>
        <v/>
      </c>
      <c r="J340" s="15" t="str">
        <f aca="false">IF($A340="","",H340-I340)</f>
        <v/>
      </c>
      <c r="K340" s="16" t="str">
        <f aca="false">IF($A340="","",IF(J340&lt;=0,"Finito",IF(J340&lt;=E340,"Da riordinare","OK")))</f>
        <v/>
      </c>
      <c r="L340" s="17" t="str">
        <f aca="false">IF($A340="","",J340*F340)</f>
        <v/>
      </c>
      <c r="M340" s="17" t="str">
        <f aca="false">IF($A340="","",J340*G340)</f>
        <v/>
      </c>
    </row>
    <row r="341" customFormat="false" ht="15" hidden="false" customHeight="false" outlineLevel="0" collapsed="false">
      <c r="A341" s="12"/>
      <c r="B341" s="12"/>
      <c r="C341" s="12"/>
      <c r="D341" s="13"/>
      <c r="E341" s="13"/>
      <c r="F341" s="14"/>
      <c r="G341" s="14"/>
      <c r="H341" s="15" t="str">
        <f aca="false">IF($A341="","",SUMIFS(Movimenti!$D$5:$D$2004,Movimenti!$B$5:$B$2004,$A341,Movimenti!$C$5:$C$2004,"Carico"))</f>
        <v/>
      </c>
      <c r="I341" s="15" t="str">
        <f aca="false">IF($A341="","",SUMIFS(Movimenti!$D$5:$D$2004,Movimenti!$B$5:$B$2004,$A341,Movimenti!$C$5:$C$2004,"Scarico"))</f>
        <v/>
      </c>
      <c r="J341" s="15" t="str">
        <f aca="false">IF($A341="","",H341-I341)</f>
        <v/>
      </c>
      <c r="K341" s="16" t="str">
        <f aca="false">IF($A341="","",IF(J341&lt;=0,"Finito",IF(J341&lt;=E341,"Da riordinare","OK")))</f>
        <v/>
      </c>
      <c r="L341" s="17" t="str">
        <f aca="false">IF($A341="","",J341*F341)</f>
        <v/>
      </c>
      <c r="M341" s="17" t="str">
        <f aca="false">IF($A341="","",J341*G341)</f>
        <v/>
      </c>
    </row>
    <row r="342" customFormat="false" ht="15" hidden="false" customHeight="false" outlineLevel="0" collapsed="false">
      <c r="A342" s="12"/>
      <c r="B342" s="12"/>
      <c r="C342" s="12"/>
      <c r="D342" s="13"/>
      <c r="E342" s="13"/>
      <c r="F342" s="14"/>
      <c r="G342" s="14"/>
      <c r="H342" s="15" t="str">
        <f aca="false">IF($A342="","",SUMIFS(Movimenti!$D$5:$D$2004,Movimenti!$B$5:$B$2004,$A342,Movimenti!$C$5:$C$2004,"Carico"))</f>
        <v/>
      </c>
      <c r="I342" s="15" t="str">
        <f aca="false">IF($A342="","",SUMIFS(Movimenti!$D$5:$D$2004,Movimenti!$B$5:$B$2004,$A342,Movimenti!$C$5:$C$2004,"Scarico"))</f>
        <v/>
      </c>
      <c r="J342" s="15" t="str">
        <f aca="false">IF($A342="","",H342-I342)</f>
        <v/>
      </c>
      <c r="K342" s="16" t="str">
        <f aca="false">IF($A342="","",IF(J342&lt;=0,"Finito",IF(J342&lt;=E342,"Da riordinare","OK")))</f>
        <v/>
      </c>
      <c r="L342" s="17" t="str">
        <f aca="false">IF($A342="","",J342*F342)</f>
        <v/>
      </c>
      <c r="M342" s="17" t="str">
        <f aca="false">IF($A342="","",J342*G342)</f>
        <v/>
      </c>
    </row>
    <row r="343" customFormat="false" ht="15" hidden="false" customHeight="false" outlineLevel="0" collapsed="false">
      <c r="A343" s="12"/>
      <c r="B343" s="12"/>
      <c r="C343" s="12"/>
      <c r="D343" s="13"/>
      <c r="E343" s="13"/>
      <c r="F343" s="14"/>
      <c r="G343" s="14"/>
      <c r="H343" s="15" t="str">
        <f aca="false">IF($A343="","",SUMIFS(Movimenti!$D$5:$D$2004,Movimenti!$B$5:$B$2004,$A343,Movimenti!$C$5:$C$2004,"Carico"))</f>
        <v/>
      </c>
      <c r="I343" s="15" t="str">
        <f aca="false">IF($A343="","",SUMIFS(Movimenti!$D$5:$D$2004,Movimenti!$B$5:$B$2004,$A343,Movimenti!$C$5:$C$2004,"Scarico"))</f>
        <v/>
      </c>
      <c r="J343" s="15" t="str">
        <f aca="false">IF($A343="","",H343-I343)</f>
        <v/>
      </c>
      <c r="K343" s="16" t="str">
        <f aca="false">IF($A343="","",IF(J343&lt;=0,"Finito",IF(J343&lt;=E343,"Da riordinare","OK")))</f>
        <v/>
      </c>
      <c r="L343" s="17" t="str">
        <f aca="false">IF($A343="","",J343*F343)</f>
        <v/>
      </c>
      <c r="M343" s="17" t="str">
        <f aca="false">IF($A343="","",J343*G343)</f>
        <v/>
      </c>
    </row>
    <row r="344" customFormat="false" ht="15" hidden="false" customHeight="false" outlineLevel="0" collapsed="false">
      <c r="A344" s="12"/>
      <c r="B344" s="12"/>
      <c r="C344" s="12"/>
      <c r="D344" s="13"/>
      <c r="E344" s="13"/>
      <c r="F344" s="14"/>
      <c r="G344" s="14"/>
      <c r="H344" s="15" t="str">
        <f aca="false">IF($A344="","",SUMIFS(Movimenti!$D$5:$D$2004,Movimenti!$B$5:$B$2004,$A344,Movimenti!$C$5:$C$2004,"Carico"))</f>
        <v/>
      </c>
      <c r="I344" s="15" t="str">
        <f aca="false">IF($A344="","",SUMIFS(Movimenti!$D$5:$D$2004,Movimenti!$B$5:$B$2004,$A344,Movimenti!$C$5:$C$2004,"Scarico"))</f>
        <v/>
      </c>
      <c r="J344" s="15" t="str">
        <f aca="false">IF($A344="","",H344-I344)</f>
        <v/>
      </c>
      <c r="K344" s="16" t="str">
        <f aca="false">IF($A344="","",IF(J344&lt;=0,"Finito",IF(J344&lt;=E344,"Da riordinare","OK")))</f>
        <v/>
      </c>
      <c r="L344" s="17" t="str">
        <f aca="false">IF($A344="","",J344*F344)</f>
        <v/>
      </c>
      <c r="M344" s="17" t="str">
        <f aca="false">IF($A344="","",J344*G344)</f>
        <v/>
      </c>
    </row>
    <row r="345" customFormat="false" ht="15" hidden="false" customHeight="false" outlineLevel="0" collapsed="false">
      <c r="A345" s="12"/>
      <c r="B345" s="12"/>
      <c r="C345" s="12"/>
      <c r="D345" s="13"/>
      <c r="E345" s="13"/>
      <c r="F345" s="14"/>
      <c r="G345" s="14"/>
      <c r="H345" s="15" t="str">
        <f aca="false">IF($A345="","",SUMIFS(Movimenti!$D$5:$D$2004,Movimenti!$B$5:$B$2004,$A345,Movimenti!$C$5:$C$2004,"Carico"))</f>
        <v/>
      </c>
      <c r="I345" s="15" t="str">
        <f aca="false">IF($A345="","",SUMIFS(Movimenti!$D$5:$D$2004,Movimenti!$B$5:$B$2004,$A345,Movimenti!$C$5:$C$2004,"Scarico"))</f>
        <v/>
      </c>
      <c r="J345" s="15" t="str">
        <f aca="false">IF($A345="","",H345-I345)</f>
        <v/>
      </c>
      <c r="K345" s="16" t="str">
        <f aca="false">IF($A345="","",IF(J345&lt;=0,"Finito",IF(J345&lt;=E345,"Da riordinare","OK")))</f>
        <v/>
      </c>
      <c r="L345" s="17" t="str">
        <f aca="false">IF($A345="","",J345*F345)</f>
        <v/>
      </c>
      <c r="M345" s="17" t="str">
        <f aca="false">IF($A345="","",J345*G345)</f>
        <v/>
      </c>
    </row>
    <row r="346" customFormat="false" ht="15" hidden="false" customHeight="false" outlineLevel="0" collapsed="false">
      <c r="A346" s="12"/>
      <c r="B346" s="12"/>
      <c r="C346" s="12"/>
      <c r="D346" s="13"/>
      <c r="E346" s="13"/>
      <c r="F346" s="14"/>
      <c r="G346" s="14"/>
      <c r="H346" s="15" t="str">
        <f aca="false">IF($A346="","",SUMIFS(Movimenti!$D$5:$D$2004,Movimenti!$B$5:$B$2004,$A346,Movimenti!$C$5:$C$2004,"Carico"))</f>
        <v/>
      </c>
      <c r="I346" s="15" t="str">
        <f aca="false">IF($A346="","",SUMIFS(Movimenti!$D$5:$D$2004,Movimenti!$B$5:$B$2004,$A346,Movimenti!$C$5:$C$2004,"Scarico"))</f>
        <v/>
      </c>
      <c r="J346" s="15" t="str">
        <f aca="false">IF($A346="","",H346-I346)</f>
        <v/>
      </c>
      <c r="K346" s="16" t="str">
        <f aca="false">IF($A346="","",IF(J346&lt;=0,"Finito",IF(J346&lt;=E346,"Da riordinare","OK")))</f>
        <v/>
      </c>
      <c r="L346" s="17" t="str">
        <f aca="false">IF($A346="","",J346*F346)</f>
        <v/>
      </c>
      <c r="M346" s="17" t="str">
        <f aca="false">IF($A346="","",J346*G346)</f>
        <v/>
      </c>
    </row>
    <row r="347" customFormat="false" ht="15" hidden="false" customHeight="false" outlineLevel="0" collapsed="false">
      <c r="A347" s="12"/>
      <c r="B347" s="12"/>
      <c r="C347" s="12"/>
      <c r="D347" s="13"/>
      <c r="E347" s="13"/>
      <c r="F347" s="14"/>
      <c r="G347" s="14"/>
      <c r="H347" s="15" t="str">
        <f aca="false">IF($A347="","",SUMIFS(Movimenti!$D$5:$D$2004,Movimenti!$B$5:$B$2004,$A347,Movimenti!$C$5:$C$2004,"Carico"))</f>
        <v/>
      </c>
      <c r="I347" s="15" t="str">
        <f aca="false">IF($A347="","",SUMIFS(Movimenti!$D$5:$D$2004,Movimenti!$B$5:$B$2004,$A347,Movimenti!$C$5:$C$2004,"Scarico"))</f>
        <v/>
      </c>
      <c r="J347" s="15" t="str">
        <f aca="false">IF($A347="","",H347-I347)</f>
        <v/>
      </c>
      <c r="K347" s="16" t="str">
        <f aca="false">IF($A347="","",IF(J347&lt;=0,"Finito",IF(J347&lt;=E347,"Da riordinare","OK")))</f>
        <v/>
      </c>
      <c r="L347" s="17" t="str">
        <f aca="false">IF($A347="","",J347*F347)</f>
        <v/>
      </c>
      <c r="M347" s="17" t="str">
        <f aca="false">IF($A347="","",J347*G347)</f>
        <v/>
      </c>
    </row>
    <row r="348" customFormat="false" ht="15" hidden="false" customHeight="false" outlineLevel="0" collapsed="false">
      <c r="A348" s="12"/>
      <c r="B348" s="12"/>
      <c r="C348" s="12"/>
      <c r="D348" s="13"/>
      <c r="E348" s="13"/>
      <c r="F348" s="14"/>
      <c r="G348" s="14"/>
      <c r="H348" s="15" t="str">
        <f aca="false">IF($A348="","",SUMIFS(Movimenti!$D$5:$D$2004,Movimenti!$B$5:$B$2004,$A348,Movimenti!$C$5:$C$2004,"Carico"))</f>
        <v/>
      </c>
      <c r="I348" s="15" t="str">
        <f aca="false">IF($A348="","",SUMIFS(Movimenti!$D$5:$D$2004,Movimenti!$B$5:$B$2004,$A348,Movimenti!$C$5:$C$2004,"Scarico"))</f>
        <v/>
      </c>
      <c r="J348" s="15" t="str">
        <f aca="false">IF($A348="","",H348-I348)</f>
        <v/>
      </c>
      <c r="K348" s="16" t="str">
        <f aca="false">IF($A348="","",IF(J348&lt;=0,"Finito",IF(J348&lt;=E348,"Da riordinare","OK")))</f>
        <v/>
      </c>
      <c r="L348" s="17" t="str">
        <f aca="false">IF($A348="","",J348*F348)</f>
        <v/>
      </c>
      <c r="M348" s="17" t="str">
        <f aca="false">IF($A348="","",J348*G348)</f>
        <v/>
      </c>
    </row>
    <row r="349" customFormat="false" ht="15" hidden="false" customHeight="false" outlineLevel="0" collapsed="false">
      <c r="A349" s="12"/>
      <c r="B349" s="12"/>
      <c r="C349" s="12"/>
      <c r="D349" s="13"/>
      <c r="E349" s="13"/>
      <c r="F349" s="14"/>
      <c r="G349" s="14"/>
      <c r="H349" s="15" t="str">
        <f aca="false">IF($A349="","",SUMIFS(Movimenti!$D$5:$D$2004,Movimenti!$B$5:$B$2004,$A349,Movimenti!$C$5:$C$2004,"Carico"))</f>
        <v/>
      </c>
      <c r="I349" s="15" t="str">
        <f aca="false">IF($A349="","",SUMIFS(Movimenti!$D$5:$D$2004,Movimenti!$B$5:$B$2004,$A349,Movimenti!$C$5:$C$2004,"Scarico"))</f>
        <v/>
      </c>
      <c r="J349" s="15" t="str">
        <f aca="false">IF($A349="","",H349-I349)</f>
        <v/>
      </c>
      <c r="K349" s="16" t="str">
        <f aca="false">IF($A349="","",IF(J349&lt;=0,"Finito",IF(J349&lt;=E349,"Da riordinare","OK")))</f>
        <v/>
      </c>
      <c r="L349" s="17" t="str">
        <f aca="false">IF($A349="","",J349*F349)</f>
        <v/>
      </c>
      <c r="M349" s="17" t="str">
        <f aca="false">IF($A349="","",J349*G349)</f>
        <v/>
      </c>
    </row>
    <row r="350" customFormat="false" ht="15" hidden="false" customHeight="false" outlineLevel="0" collapsed="false">
      <c r="A350" s="12"/>
      <c r="B350" s="12"/>
      <c r="C350" s="12"/>
      <c r="D350" s="13"/>
      <c r="E350" s="13"/>
      <c r="F350" s="14"/>
      <c r="G350" s="14"/>
      <c r="H350" s="15" t="str">
        <f aca="false">IF($A350="","",SUMIFS(Movimenti!$D$5:$D$2004,Movimenti!$B$5:$B$2004,$A350,Movimenti!$C$5:$C$2004,"Carico"))</f>
        <v/>
      </c>
      <c r="I350" s="15" t="str">
        <f aca="false">IF($A350="","",SUMIFS(Movimenti!$D$5:$D$2004,Movimenti!$B$5:$B$2004,$A350,Movimenti!$C$5:$C$2004,"Scarico"))</f>
        <v/>
      </c>
      <c r="J350" s="15" t="str">
        <f aca="false">IF($A350="","",H350-I350)</f>
        <v/>
      </c>
      <c r="K350" s="16" t="str">
        <f aca="false">IF($A350="","",IF(J350&lt;=0,"Finito",IF(J350&lt;=E350,"Da riordinare","OK")))</f>
        <v/>
      </c>
      <c r="L350" s="17" t="str">
        <f aca="false">IF($A350="","",J350*F350)</f>
        <v/>
      </c>
      <c r="M350" s="17" t="str">
        <f aca="false">IF($A350="","",J350*G350)</f>
        <v/>
      </c>
    </row>
    <row r="351" customFormat="false" ht="15" hidden="false" customHeight="false" outlineLevel="0" collapsed="false">
      <c r="A351" s="12"/>
      <c r="B351" s="12"/>
      <c r="C351" s="12"/>
      <c r="D351" s="13"/>
      <c r="E351" s="13"/>
      <c r="F351" s="14"/>
      <c r="G351" s="14"/>
      <c r="H351" s="15" t="str">
        <f aca="false">IF($A351="","",SUMIFS(Movimenti!$D$5:$D$2004,Movimenti!$B$5:$B$2004,$A351,Movimenti!$C$5:$C$2004,"Carico"))</f>
        <v/>
      </c>
      <c r="I351" s="15" t="str">
        <f aca="false">IF($A351="","",SUMIFS(Movimenti!$D$5:$D$2004,Movimenti!$B$5:$B$2004,$A351,Movimenti!$C$5:$C$2004,"Scarico"))</f>
        <v/>
      </c>
      <c r="J351" s="15" t="str">
        <f aca="false">IF($A351="","",H351-I351)</f>
        <v/>
      </c>
      <c r="K351" s="16" t="str">
        <f aca="false">IF($A351="","",IF(J351&lt;=0,"Finito",IF(J351&lt;=E351,"Da riordinare","OK")))</f>
        <v/>
      </c>
      <c r="L351" s="17" t="str">
        <f aca="false">IF($A351="","",J351*F351)</f>
        <v/>
      </c>
      <c r="M351" s="17" t="str">
        <f aca="false">IF($A351="","",J351*G351)</f>
        <v/>
      </c>
    </row>
    <row r="352" customFormat="false" ht="15" hidden="false" customHeight="false" outlineLevel="0" collapsed="false">
      <c r="A352" s="12"/>
      <c r="B352" s="12"/>
      <c r="C352" s="12"/>
      <c r="D352" s="13"/>
      <c r="E352" s="13"/>
      <c r="F352" s="14"/>
      <c r="G352" s="14"/>
      <c r="H352" s="15" t="str">
        <f aca="false">IF($A352="","",SUMIFS(Movimenti!$D$5:$D$2004,Movimenti!$B$5:$B$2004,$A352,Movimenti!$C$5:$C$2004,"Carico"))</f>
        <v/>
      </c>
      <c r="I352" s="15" t="str">
        <f aca="false">IF($A352="","",SUMIFS(Movimenti!$D$5:$D$2004,Movimenti!$B$5:$B$2004,$A352,Movimenti!$C$5:$C$2004,"Scarico"))</f>
        <v/>
      </c>
      <c r="J352" s="15" t="str">
        <f aca="false">IF($A352="","",H352-I352)</f>
        <v/>
      </c>
      <c r="K352" s="16" t="str">
        <f aca="false">IF($A352="","",IF(J352&lt;=0,"Finito",IF(J352&lt;=E352,"Da riordinare","OK")))</f>
        <v/>
      </c>
      <c r="L352" s="17" t="str">
        <f aca="false">IF($A352="","",J352*F352)</f>
        <v/>
      </c>
      <c r="M352" s="17" t="str">
        <f aca="false">IF($A352="","",J352*G352)</f>
        <v/>
      </c>
    </row>
    <row r="353" customFormat="false" ht="15" hidden="false" customHeight="false" outlineLevel="0" collapsed="false">
      <c r="A353" s="12"/>
      <c r="B353" s="12"/>
      <c r="C353" s="12"/>
      <c r="D353" s="13"/>
      <c r="E353" s="13"/>
      <c r="F353" s="14"/>
      <c r="G353" s="14"/>
      <c r="H353" s="15" t="str">
        <f aca="false">IF($A353="","",SUMIFS(Movimenti!$D$5:$D$2004,Movimenti!$B$5:$B$2004,$A353,Movimenti!$C$5:$C$2004,"Carico"))</f>
        <v/>
      </c>
      <c r="I353" s="15" t="str">
        <f aca="false">IF($A353="","",SUMIFS(Movimenti!$D$5:$D$2004,Movimenti!$B$5:$B$2004,$A353,Movimenti!$C$5:$C$2004,"Scarico"))</f>
        <v/>
      </c>
      <c r="J353" s="15" t="str">
        <f aca="false">IF($A353="","",H353-I353)</f>
        <v/>
      </c>
      <c r="K353" s="16" t="str">
        <f aca="false">IF($A353="","",IF(J353&lt;=0,"Finito",IF(J353&lt;=E353,"Da riordinare","OK")))</f>
        <v/>
      </c>
      <c r="L353" s="17" t="str">
        <f aca="false">IF($A353="","",J353*F353)</f>
        <v/>
      </c>
      <c r="M353" s="17" t="str">
        <f aca="false">IF($A353="","",J353*G353)</f>
        <v/>
      </c>
    </row>
    <row r="354" customFormat="false" ht="15" hidden="false" customHeight="false" outlineLevel="0" collapsed="false">
      <c r="A354" s="12"/>
      <c r="B354" s="12"/>
      <c r="C354" s="12"/>
      <c r="D354" s="13"/>
      <c r="E354" s="13"/>
      <c r="F354" s="14"/>
      <c r="G354" s="14"/>
      <c r="H354" s="15" t="str">
        <f aca="false">IF($A354="","",SUMIFS(Movimenti!$D$5:$D$2004,Movimenti!$B$5:$B$2004,$A354,Movimenti!$C$5:$C$2004,"Carico"))</f>
        <v/>
      </c>
      <c r="I354" s="15" t="str">
        <f aca="false">IF($A354="","",SUMIFS(Movimenti!$D$5:$D$2004,Movimenti!$B$5:$B$2004,$A354,Movimenti!$C$5:$C$2004,"Scarico"))</f>
        <v/>
      </c>
      <c r="J354" s="15" t="str">
        <f aca="false">IF($A354="","",H354-I354)</f>
        <v/>
      </c>
      <c r="K354" s="16" t="str">
        <f aca="false">IF($A354="","",IF(J354&lt;=0,"Finito",IF(J354&lt;=E354,"Da riordinare","OK")))</f>
        <v/>
      </c>
      <c r="L354" s="17" t="str">
        <f aca="false">IF($A354="","",J354*F354)</f>
        <v/>
      </c>
      <c r="M354" s="17" t="str">
        <f aca="false">IF($A354="","",J354*G354)</f>
        <v/>
      </c>
    </row>
    <row r="355" customFormat="false" ht="15" hidden="false" customHeight="false" outlineLevel="0" collapsed="false">
      <c r="A355" s="12"/>
      <c r="B355" s="12"/>
      <c r="C355" s="12"/>
      <c r="D355" s="13"/>
      <c r="E355" s="13"/>
      <c r="F355" s="14"/>
      <c r="G355" s="14"/>
      <c r="H355" s="15" t="str">
        <f aca="false">IF($A355="","",SUMIFS(Movimenti!$D$5:$D$2004,Movimenti!$B$5:$B$2004,$A355,Movimenti!$C$5:$C$2004,"Carico"))</f>
        <v/>
      </c>
      <c r="I355" s="15" t="str">
        <f aca="false">IF($A355="","",SUMIFS(Movimenti!$D$5:$D$2004,Movimenti!$B$5:$B$2004,$A355,Movimenti!$C$5:$C$2004,"Scarico"))</f>
        <v/>
      </c>
      <c r="J355" s="15" t="str">
        <f aca="false">IF($A355="","",H355-I355)</f>
        <v/>
      </c>
      <c r="K355" s="16" t="str">
        <f aca="false">IF($A355="","",IF(J355&lt;=0,"Finito",IF(J355&lt;=E355,"Da riordinare","OK")))</f>
        <v/>
      </c>
      <c r="L355" s="17" t="str">
        <f aca="false">IF($A355="","",J355*F355)</f>
        <v/>
      </c>
      <c r="M355" s="17" t="str">
        <f aca="false">IF($A355="","",J355*G355)</f>
        <v/>
      </c>
    </row>
    <row r="356" customFormat="false" ht="15" hidden="false" customHeight="false" outlineLevel="0" collapsed="false">
      <c r="A356" s="12"/>
      <c r="B356" s="12"/>
      <c r="C356" s="12"/>
      <c r="D356" s="13"/>
      <c r="E356" s="13"/>
      <c r="F356" s="14"/>
      <c r="G356" s="14"/>
      <c r="H356" s="15" t="str">
        <f aca="false">IF($A356="","",SUMIFS(Movimenti!$D$5:$D$2004,Movimenti!$B$5:$B$2004,$A356,Movimenti!$C$5:$C$2004,"Carico"))</f>
        <v/>
      </c>
      <c r="I356" s="15" t="str">
        <f aca="false">IF($A356="","",SUMIFS(Movimenti!$D$5:$D$2004,Movimenti!$B$5:$B$2004,$A356,Movimenti!$C$5:$C$2004,"Scarico"))</f>
        <v/>
      </c>
      <c r="J356" s="15" t="str">
        <f aca="false">IF($A356="","",H356-I356)</f>
        <v/>
      </c>
      <c r="K356" s="16" t="str">
        <f aca="false">IF($A356="","",IF(J356&lt;=0,"Finito",IF(J356&lt;=E356,"Da riordinare","OK")))</f>
        <v/>
      </c>
      <c r="L356" s="17" t="str">
        <f aca="false">IF($A356="","",J356*F356)</f>
        <v/>
      </c>
      <c r="M356" s="17" t="str">
        <f aca="false">IF($A356="","",J356*G356)</f>
        <v/>
      </c>
    </row>
    <row r="357" customFormat="false" ht="15" hidden="false" customHeight="false" outlineLevel="0" collapsed="false">
      <c r="A357" s="12"/>
      <c r="B357" s="12"/>
      <c r="C357" s="12"/>
      <c r="D357" s="13"/>
      <c r="E357" s="13"/>
      <c r="F357" s="14"/>
      <c r="G357" s="14"/>
      <c r="H357" s="15" t="str">
        <f aca="false">IF($A357="","",SUMIFS(Movimenti!$D$5:$D$2004,Movimenti!$B$5:$B$2004,$A357,Movimenti!$C$5:$C$2004,"Carico"))</f>
        <v/>
      </c>
      <c r="I357" s="15" t="str">
        <f aca="false">IF($A357="","",SUMIFS(Movimenti!$D$5:$D$2004,Movimenti!$B$5:$B$2004,$A357,Movimenti!$C$5:$C$2004,"Scarico"))</f>
        <v/>
      </c>
      <c r="J357" s="15" t="str">
        <f aca="false">IF($A357="","",H357-I357)</f>
        <v/>
      </c>
      <c r="K357" s="16" t="str">
        <f aca="false">IF($A357="","",IF(J357&lt;=0,"Finito",IF(J357&lt;=E357,"Da riordinare","OK")))</f>
        <v/>
      </c>
      <c r="L357" s="17" t="str">
        <f aca="false">IF($A357="","",J357*F357)</f>
        <v/>
      </c>
      <c r="M357" s="17" t="str">
        <f aca="false">IF($A357="","",J357*G357)</f>
        <v/>
      </c>
    </row>
    <row r="358" customFormat="false" ht="15" hidden="false" customHeight="false" outlineLevel="0" collapsed="false">
      <c r="A358" s="12"/>
      <c r="B358" s="12"/>
      <c r="C358" s="12"/>
      <c r="D358" s="13"/>
      <c r="E358" s="13"/>
      <c r="F358" s="14"/>
      <c r="G358" s="14"/>
      <c r="H358" s="15" t="str">
        <f aca="false">IF($A358="","",SUMIFS(Movimenti!$D$5:$D$2004,Movimenti!$B$5:$B$2004,$A358,Movimenti!$C$5:$C$2004,"Carico"))</f>
        <v/>
      </c>
      <c r="I358" s="15" t="str">
        <f aca="false">IF($A358="","",SUMIFS(Movimenti!$D$5:$D$2004,Movimenti!$B$5:$B$2004,$A358,Movimenti!$C$5:$C$2004,"Scarico"))</f>
        <v/>
      </c>
      <c r="J358" s="15" t="str">
        <f aca="false">IF($A358="","",H358-I358)</f>
        <v/>
      </c>
      <c r="K358" s="16" t="str">
        <f aca="false">IF($A358="","",IF(J358&lt;=0,"Finito",IF(J358&lt;=E358,"Da riordinare","OK")))</f>
        <v/>
      </c>
      <c r="L358" s="17" t="str">
        <f aca="false">IF($A358="","",J358*F358)</f>
        <v/>
      </c>
      <c r="M358" s="17" t="str">
        <f aca="false">IF($A358="","",J358*G358)</f>
        <v/>
      </c>
    </row>
    <row r="359" customFormat="false" ht="15" hidden="false" customHeight="false" outlineLevel="0" collapsed="false">
      <c r="A359" s="12"/>
      <c r="B359" s="12"/>
      <c r="C359" s="12"/>
      <c r="D359" s="13"/>
      <c r="E359" s="13"/>
      <c r="F359" s="14"/>
      <c r="G359" s="14"/>
      <c r="H359" s="15" t="str">
        <f aca="false">IF($A359="","",SUMIFS(Movimenti!$D$5:$D$2004,Movimenti!$B$5:$B$2004,$A359,Movimenti!$C$5:$C$2004,"Carico"))</f>
        <v/>
      </c>
      <c r="I359" s="15" t="str">
        <f aca="false">IF($A359="","",SUMIFS(Movimenti!$D$5:$D$2004,Movimenti!$B$5:$B$2004,$A359,Movimenti!$C$5:$C$2004,"Scarico"))</f>
        <v/>
      </c>
      <c r="J359" s="15" t="str">
        <f aca="false">IF($A359="","",H359-I359)</f>
        <v/>
      </c>
      <c r="K359" s="16" t="str">
        <f aca="false">IF($A359="","",IF(J359&lt;=0,"Finito",IF(J359&lt;=E359,"Da riordinare","OK")))</f>
        <v/>
      </c>
      <c r="L359" s="17" t="str">
        <f aca="false">IF($A359="","",J359*F359)</f>
        <v/>
      </c>
      <c r="M359" s="17" t="str">
        <f aca="false">IF($A359="","",J359*G359)</f>
        <v/>
      </c>
    </row>
    <row r="360" customFormat="false" ht="15" hidden="false" customHeight="false" outlineLevel="0" collapsed="false">
      <c r="A360" s="12"/>
      <c r="B360" s="12"/>
      <c r="C360" s="12"/>
      <c r="D360" s="13"/>
      <c r="E360" s="13"/>
      <c r="F360" s="14"/>
      <c r="G360" s="14"/>
      <c r="H360" s="15" t="str">
        <f aca="false">IF($A360="","",SUMIFS(Movimenti!$D$5:$D$2004,Movimenti!$B$5:$B$2004,$A360,Movimenti!$C$5:$C$2004,"Carico"))</f>
        <v/>
      </c>
      <c r="I360" s="15" t="str">
        <f aca="false">IF($A360="","",SUMIFS(Movimenti!$D$5:$D$2004,Movimenti!$B$5:$B$2004,$A360,Movimenti!$C$5:$C$2004,"Scarico"))</f>
        <v/>
      </c>
      <c r="J360" s="15" t="str">
        <f aca="false">IF($A360="","",H360-I360)</f>
        <v/>
      </c>
      <c r="K360" s="16" t="str">
        <f aca="false">IF($A360="","",IF(J360&lt;=0,"Finito",IF(J360&lt;=E360,"Da riordinare","OK")))</f>
        <v/>
      </c>
      <c r="L360" s="17" t="str">
        <f aca="false">IF($A360="","",J360*F360)</f>
        <v/>
      </c>
      <c r="M360" s="17" t="str">
        <f aca="false">IF($A360="","",J360*G360)</f>
        <v/>
      </c>
    </row>
    <row r="361" customFormat="false" ht="15" hidden="false" customHeight="false" outlineLevel="0" collapsed="false">
      <c r="A361" s="12"/>
      <c r="B361" s="12"/>
      <c r="C361" s="12"/>
      <c r="D361" s="13"/>
      <c r="E361" s="13"/>
      <c r="F361" s="14"/>
      <c r="G361" s="14"/>
      <c r="H361" s="15" t="str">
        <f aca="false">IF($A361="","",SUMIFS(Movimenti!$D$5:$D$2004,Movimenti!$B$5:$B$2004,$A361,Movimenti!$C$5:$C$2004,"Carico"))</f>
        <v/>
      </c>
      <c r="I361" s="15" t="str">
        <f aca="false">IF($A361="","",SUMIFS(Movimenti!$D$5:$D$2004,Movimenti!$B$5:$B$2004,$A361,Movimenti!$C$5:$C$2004,"Scarico"))</f>
        <v/>
      </c>
      <c r="J361" s="15" t="str">
        <f aca="false">IF($A361="","",H361-I361)</f>
        <v/>
      </c>
      <c r="K361" s="16" t="str">
        <f aca="false">IF($A361="","",IF(J361&lt;=0,"Finito",IF(J361&lt;=E361,"Da riordinare","OK")))</f>
        <v/>
      </c>
      <c r="L361" s="17" t="str">
        <f aca="false">IF($A361="","",J361*F361)</f>
        <v/>
      </c>
      <c r="M361" s="17" t="str">
        <f aca="false">IF($A361="","",J361*G361)</f>
        <v/>
      </c>
    </row>
    <row r="362" customFormat="false" ht="15" hidden="false" customHeight="false" outlineLevel="0" collapsed="false">
      <c r="A362" s="12"/>
      <c r="B362" s="12"/>
      <c r="C362" s="12"/>
      <c r="D362" s="13"/>
      <c r="E362" s="13"/>
      <c r="F362" s="14"/>
      <c r="G362" s="14"/>
      <c r="H362" s="15" t="str">
        <f aca="false">IF($A362="","",SUMIFS(Movimenti!$D$5:$D$2004,Movimenti!$B$5:$B$2004,$A362,Movimenti!$C$5:$C$2004,"Carico"))</f>
        <v/>
      </c>
      <c r="I362" s="15" t="str">
        <f aca="false">IF($A362="","",SUMIFS(Movimenti!$D$5:$D$2004,Movimenti!$B$5:$B$2004,$A362,Movimenti!$C$5:$C$2004,"Scarico"))</f>
        <v/>
      </c>
      <c r="J362" s="15" t="str">
        <f aca="false">IF($A362="","",H362-I362)</f>
        <v/>
      </c>
      <c r="K362" s="16" t="str">
        <f aca="false">IF($A362="","",IF(J362&lt;=0,"Finito",IF(J362&lt;=E362,"Da riordinare","OK")))</f>
        <v/>
      </c>
      <c r="L362" s="17" t="str">
        <f aca="false">IF($A362="","",J362*F362)</f>
        <v/>
      </c>
      <c r="M362" s="17" t="str">
        <f aca="false">IF($A362="","",J362*G362)</f>
        <v/>
      </c>
    </row>
    <row r="363" customFormat="false" ht="15" hidden="false" customHeight="false" outlineLevel="0" collapsed="false">
      <c r="A363" s="12"/>
      <c r="B363" s="12"/>
      <c r="C363" s="12"/>
      <c r="D363" s="13"/>
      <c r="E363" s="13"/>
      <c r="F363" s="14"/>
      <c r="G363" s="14"/>
      <c r="H363" s="15" t="str">
        <f aca="false">IF($A363="","",SUMIFS(Movimenti!$D$5:$D$2004,Movimenti!$B$5:$B$2004,$A363,Movimenti!$C$5:$C$2004,"Carico"))</f>
        <v/>
      </c>
      <c r="I363" s="15" t="str">
        <f aca="false">IF($A363="","",SUMIFS(Movimenti!$D$5:$D$2004,Movimenti!$B$5:$B$2004,$A363,Movimenti!$C$5:$C$2004,"Scarico"))</f>
        <v/>
      </c>
      <c r="J363" s="15" t="str">
        <f aca="false">IF($A363="","",H363-I363)</f>
        <v/>
      </c>
      <c r="K363" s="16" t="str">
        <f aca="false">IF($A363="","",IF(J363&lt;=0,"Finito",IF(J363&lt;=E363,"Da riordinare","OK")))</f>
        <v/>
      </c>
      <c r="L363" s="17" t="str">
        <f aca="false">IF($A363="","",J363*F363)</f>
        <v/>
      </c>
      <c r="M363" s="17" t="str">
        <f aca="false">IF($A363="","",J363*G363)</f>
        <v/>
      </c>
    </row>
    <row r="364" customFormat="false" ht="15" hidden="false" customHeight="false" outlineLevel="0" collapsed="false">
      <c r="A364" s="12"/>
      <c r="B364" s="12"/>
      <c r="C364" s="12"/>
      <c r="D364" s="13"/>
      <c r="E364" s="13"/>
      <c r="F364" s="14"/>
      <c r="G364" s="14"/>
      <c r="H364" s="15" t="str">
        <f aca="false">IF($A364="","",SUMIFS(Movimenti!$D$5:$D$2004,Movimenti!$B$5:$B$2004,$A364,Movimenti!$C$5:$C$2004,"Carico"))</f>
        <v/>
      </c>
      <c r="I364" s="15" t="str">
        <f aca="false">IF($A364="","",SUMIFS(Movimenti!$D$5:$D$2004,Movimenti!$B$5:$B$2004,$A364,Movimenti!$C$5:$C$2004,"Scarico"))</f>
        <v/>
      </c>
      <c r="J364" s="15" t="str">
        <f aca="false">IF($A364="","",H364-I364)</f>
        <v/>
      </c>
      <c r="K364" s="16" t="str">
        <f aca="false">IF($A364="","",IF(J364&lt;=0,"Finito",IF(J364&lt;=E364,"Da riordinare","OK")))</f>
        <v/>
      </c>
      <c r="L364" s="17" t="str">
        <f aca="false">IF($A364="","",J364*F364)</f>
        <v/>
      </c>
      <c r="M364" s="17" t="str">
        <f aca="false">IF($A364="","",J364*G364)</f>
        <v/>
      </c>
    </row>
    <row r="365" customFormat="false" ht="15" hidden="false" customHeight="false" outlineLevel="0" collapsed="false">
      <c r="A365" s="12"/>
      <c r="B365" s="12"/>
      <c r="C365" s="12"/>
      <c r="D365" s="13"/>
      <c r="E365" s="13"/>
      <c r="F365" s="14"/>
      <c r="G365" s="14"/>
      <c r="H365" s="15" t="str">
        <f aca="false">IF($A365="","",SUMIFS(Movimenti!$D$5:$D$2004,Movimenti!$B$5:$B$2004,$A365,Movimenti!$C$5:$C$2004,"Carico"))</f>
        <v/>
      </c>
      <c r="I365" s="15" t="str">
        <f aca="false">IF($A365="","",SUMIFS(Movimenti!$D$5:$D$2004,Movimenti!$B$5:$B$2004,$A365,Movimenti!$C$5:$C$2004,"Scarico"))</f>
        <v/>
      </c>
      <c r="J365" s="15" t="str">
        <f aca="false">IF($A365="","",H365-I365)</f>
        <v/>
      </c>
      <c r="K365" s="16" t="str">
        <f aca="false">IF($A365="","",IF(J365&lt;=0,"Finito",IF(J365&lt;=E365,"Da riordinare","OK")))</f>
        <v/>
      </c>
      <c r="L365" s="17" t="str">
        <f aca="false">IF($A365="","",J365*F365)</f>
        <v/>
      </c>
      <c r="M365" s="17" t="str">
        <f aca="false">IF($A365="","",J365*G365)</f>
        <v/>
      </c>
    </row>
    <row r="366" customFormat="false" ht="15" hidden="false" customHeight="false" outlineLevel="0" collapsed="false">
      <c r="A366" s="12"/>
      <c r="B366" s="12"/>
      <c r="C366" s="12"/>
      <c r="D366" s="13"/>
      <c r="E366" s="13"/>
      <c r="F366" s="14"/>
      <c r="G366" s="14"/>
      <c r="H366" s="15" t="str">
        <f aca="false">IF($A366="","",SUMIFS(Movimenti!$D$5:$D$2004,Movimenti!$B$5:$B$2004,$A366,Movimenti!$C$5:$C$2004,"Carico"))</f>
        <v/>
      </c>
      <c r="I366" s="15" t="str">
        <f aca="false">IF($A366="","",SUMIFS(Movimenti!$D$5:$D$2004,Movimenti!$B$5:$B$2004,$A366,Movimenti!$C$5:$C$2004,"Scarico"))</f>
        <v/>
      </c>
      <c r="J366" s="15" t="str">
        <f aca="false">IF($A366="","",H366-I366)</f>
        <v/>
      </c>
      <c r="K366" s="16" t="str">
        <f aca="false">IF($A366="","",IF(J366&lt;=0,"Finito",IF(J366&lt;=E366,"Da riordinare","OK")))</f>
        <v/>
      </c>
      <c r="L366" s="17" t="str">
        <f aca="false">IF($A366="","",J366*F366)</f>
        <v/>
      </c>
      <c r="M366" s="17" t="str">
        <f aca="false">IF($A366="","",J366*G366)</f>
        <v/>
      </c>
    </row>
    <row r="367" customFormat="false" ht="15" hidden="false" customHeight="false" outlineLevel="0" collapsed="false">
      <c r="A367" s="12"/>
      <c r="B367" s="12"/>
      <c r="C367" s="12"/>
      <c r="D367" s="13"/>
      <c r="E367" s="13"/>
      <c r="F367" s="14"/>
      <c r="G367" s="14"/>
      <c r="H367" s="15" t="str">
        <f aca="false">IF($A367="","",SUMIFS(Movimenti!$D$5:$D$2004,Movimenti!$B$5:$B$2004,$A367,Movimenti!$C$5:$C$2004,"Carico"))</f>
        <v/>
      </c>
      <c r="I367" s="15" t="str">
        <f aca="false">IF($A367="","",SUMIFS(Movimenti!$D$5:$D$2004,Movimenti!$B$5:$B$2004,$A367,Movimenti!$C$5:$C$2004,"Scarico"))</f>
        <v/>
      </c>
      <c r="J367" s="15" t="str">
        <f aca="false">IF($A367="","",H367-I367)</f>
        <v/>
      </c>
      <c r="K367" s="16" t="str">
        <f aca="false">IF($A367="","",IF(J367&lt;=0,"Finito",IF(J367&lt;=E367,"Da riordinare","OK")))</f>
        <v/>
      </c>
      <c r="L367" s="17" t="str">
        <f aca="false">IF($A367="","",J367*F367)</f>
        <v/>
      </c>
      <c r="M367" s="17" t="str">
        <f aca="false">IF($A367="","",J367*G367)</f>
        <v/>
      </c>
    </row>
    <row r="368" customFormat="false" ht="15" hidden="false" customHeight="false" outlineLevel="0" collapsed="false">
      <c r="A368" s="12"/>
      <c r="B368" s="12"/>
      <c r="C368" s="12"/>
      <c r="D368" s="13"/>
      <c r="E368" s="13"/>
      <c r="F368" s="14"/>
      <c r="G368" s="14"/>
      <c r="H368" s="15" t="str">
        <f aca="false">IF($A368="","",SUMIFS(Movimenti!$D$5:$D$2004,Movimenti!$B$5:$B$2004,$A368,Movimenti!$C$5:$C$2004,"Carico"))</f>
        <v/>
      </c>
      <c r="I368" s="15" t="str">
        <f aca="false">IF($A368="","",SUMIFS(Movimenti!$D$5:$D$2004,Movimenti!$B$5:$B$2004,$A368,Movimenti!$C$5:$C$2004,"Scarico"))</f>
        <v/>
      </c>
      <c r="J368" s="15" t="str">
        <f aca="false">IF($A368="","",H368-I368)</f>
        <v/>
      </c>
      <c r="K368" s="16" t="str">
        <f aca="false">IF($A368="","",IF(J368&lt;=0,"Finito",IF(J368&lt;=E368,"Da riordinare","OK")))</f>
        <v/>
      </c>
      <c r="L368" s="17" t="str">
        <f aca="false">IF($A368="","",J368*F368)</f>
        <v/>
      </c>
      <c r="M368" s="17" t="str">
        <f aca="false">IF($A368="","",J368*G368)</f>
        <v/>
      </c>
    </row>
    <row r="369" customFormat="false" ht="15" hidden="false" customHeight="false" outlineLevel="0" collapsed="false">
      <c r="A369" s="12"/>
      <c r="B369" s="12"/>
      <c r="C369" s="12"/>
      <c r="D369" s="13"/>
      <c r="E369" s="13"/>
      <c r="F369" s="14"/>
      <c r="G369" s="14"/>
      <c r="H369" s="15" t="str">
        <f aca="false">IF($A369="","",SUMIFS(Movimenti!$D$5:$D$2004,Movimenti!$B$5:$B$2004,$A369,Movimenti!$C$5:$C$2004,"Carico"))</f>
        <v/>
      </c>
      <c r="I369" s="15" t="str">
        <f aca="false">IF($A369="","",SUMIFS(Movimenti!$D$5:$D$2004,Movimenti!$B$5:$B$2004,$A369,Movimenti!$C$5:$C$2004,"Scarico"))</f>
        <v/>
      </c>
      <c r="J369" s="15" t="str">
        <f aca="false">IF($A369="","",H369-I369)</f>
        <v/>
      </c>
      <c r="K369" s="16" t="str">
        <f aca="false">IF($A369="","",IF(J369&lt;=0,"Finito",IF(J369&lt;=E369,"Da riordinare","OK")))</f>
        <v/>
      </c>
      <c r="L369" s="17" t="str">
        <f aca="false">IF($A369="","",J369*F369)</f>
        <v/>
      </c>
      <c r="M369" s="17" t="str">
        <f aca="false">IF($A369="","",J369*G369)</f>
        <v/>
      </c>
    </row>
    <row r="370" customFormat="false" ht="15" hidden="false" customHeight="false" outlineLevel="0" collapsed="false">
      <c r="A370" s="12"/>
      <c r="B370" s="12"/>
      <c r="C370" s="12"/>
      <c r="D370" s="13"/>
      <c r="E370" s="13"/>
      <c r="F370" s="14"/>
      <c r="G370" s="14"/>
      <c r="H370" s="15" t="str">
        <f aca="false">IF($A370="","",SUMIFS(Movimenti!$D$5:$D$2004,Movimenti!$B$5:$B$2004,$A370,Movimenti!$C$5:$C$2004,"Carico"))</f>
        <v/>
      </c>
      <c r="I370" s="15" t="str">
        <f aca="false">IF($A370="","",SUMIFS(Movimenti!$D$5:$D$2004,Movimenti!$B$5:$B$2004,$A370,Movimenti!$C$5:$C$2004,"Scarico"))</f>
        <v/>
      </c>
      <c r="J370" s="15" t="str">
        <f aca="false">IF($A370="","",H370-I370)</f>
        <v/>
      </c>
      <c r="K370" s="16" t="str">
        <f aca="false">IF($A370="","",IF(J370&lt;=0,"Finito",IF(J370&lt;=E370,"Da riordinare","OK")))</f>
        <v/>
      </c>
      <c r="L370" s="17" t="str">
        <f aca="false">IF($A370="","",J370*F370)</f>
        <v/>
      </c>
      <c r="M370" s="17" t="str">
        <f aca="false">IF($A370="","",J370*G370)</f>
        <v/>
      </c>
    </row>
    <row r="371" customFormat="false" ht="15" hidden="false" customHeight="false" outlineLevel="0" collapsed="false">
      <c r="A371" s="12"/>
      <c r="B371" s="12"/>
      <c r="C371" s="12"/>
      <c r="D371" s="13"/>
      <c r="E371" s="13"/>
      <c r="F371" s="14"/>
      <c r="G371" s="14"/>
      <c r="H371" s="15" t="str">
        <f aca="false">IF($A371="","",SUMIFS(Movimenti!$D$5:$D$2004,Movimenti!$B$5:$B$2004,$A371,Movimenti!$C$5:$C$2004,"Carico"))</f>
        <v/>
      </c>
      <c r="I371" s="15" t="str">
        <f aca="false">IF($A371="","",SUMIFS(Movimenti!$D$5:$D$2004,Movimenti!$B$5:$B$2004,$A371,Movimenti!$C$5:$C$2004,"Scarico"))</f>
        <v/>
      </c>
      <c r="J371" s="15" t="str">
        <f aca="false">IF($A371="","",H371-I371)</f>
        <v/>
      </c>
      <c r="K371" s="16" t="str">
        <f aca="false">IF($A371="","",IF(J371&lt;=0,"Finito",IF(J371&lt;=E371,"Da riordinare","OK")))</f>
        <v/>
      </c>
      <c r="L371" s="17" t="str">
        <f aca="false">IF($A371="","",J371*F371)</f>
        <v/>
      </c>
      <c r="M371" s="17" t="str">
        <f aca="false">IF($A371="","",J371*G371)</f>
        <v/>
      </c>
    </row>
    <row r="372" customFormat="false" ht="15" hidden="false" customHeight="false" outlineLevel="0" collapsed="false">
      <c r="A372" s="12"/>
      <c r="B372" s="12"/>
      <c r="C372" s="12"/>
      <c r="D372" s="13"/>
      <c r="E372" s="13"/>
      <c r="F372" s="14"/>
      <c r="G372" s="14"/>
      <c r="H372" s="15" t="str">
        <f aca="false">IF($A372="","",SUMIFS(Movimenti!$D$5:$D$2004,Movimenti!$B$5:$B$2004,$A372,Movimenti!$C$5:$C$2004,"Carico"))</f>
        <v/>
      </c>
      <c r="I372" s="15" t="str">
        <f aca="false">IF($A372="","",SUMIFS(Movimenti!$D$5:$D$2004,Movimenti!$B$5:$B$2004,$A372,Movimenti!$C$5:$C$2004,"Scarico"))</f>
        <v/>
      </c>
      <c r="J372" s="15" t="str">
        <f aca="false">IF($A372="","",H372-I372)</f>
        <v/>
      </c>
      <c r="K372" s="16" t="str">
        <f aca="false">IF($A372="","",IF(J372&lt;=0,"Finito",IF(J372&lt;=E372,"Da riordinare","OK")))</f>
        <v/>
      </c>
      <c r="L372" s="17" t="str">
        <f aca="false">IF($A372="","",J372*F372)</f>
        <v/>
      </c>
      <c r="M372" s="17" t="str">
        <f aca="false">IF($A372="","",J372*G372)</f>
        <v/>
      </c>
    </row>
    <row r="373" customFormat="false" ht="15" hidden="false" customHeight="false" outlineLevel="0" collapsed="false">
      <c r="A373" s="12"/>
      <c r="B373" s="12"/>
      <c r="C373" s="12"/>
      <c r="D373" s="13"/>
      <c r="E373" s="13"/>
      <c r="F373" s="14"/>
      <c r="G373" s="14"/>
      <c r="H373" s="15" t="str">
        <f aca="false">IF($A373="","",SUMIFS(Movimenti!$D$5:$D$2004,Movimenti!$B$5:$B$2004,$A373,Movimenti!$C$5:$C$2004,"Carico"))</f>
        <v/>
      </c>
      <c r="I373" s="15" t="str">
        <f aca="false">IF($A373="","",SUMIFS(Movimenti!$D$5:$D$2004,Movimenti!$B$5:$B$2004,$A373,Movimenti!$C$5:$C$2004,"Scarico"))</f>
        <v/>
      </c>
      <c r="J373" s="15" t="str">
        <f aca="false">IF($A373="","",H373-I373)</f>
        <v/>
      </c>
      <c r="K373" s="16" t="str">
        <f aca="false">IF($A373="","",IF(J373&lt;=0,"Finito",IF(J373&lt;=E373,"Da riordinare","OK")))</f>
        <v/>
      </c>
      <c r="L373" s="17" t="str">
        <f aca="false">IF($A373="","",J373*F373)</f>
        <v/>
      </c>
      <c r="M373" s="17" t="str">
        <f aca="false">IF($A373="","",J373*G373)</f>
        <v/>
      </c>
    </row>
    <row r="374" customFormat="false" ht="15" hidden="false" customHeight="false" outlineLevel="0" collapsed="false">
      <c r="A374" s="12"/>
      <c r="B374" s="12"/>
      <c r="C374" s="12"/>
      <c r="D374" s="13"/>
      <c r="E374" s="13"/>
      <c r="F374" s="14"/>
      <c r="G374" s="14"/>
      <c r="H374" s="15" t="str">
        <f aca="false">IF($A374="","",SUMIFS(Movimenti!$D$5:$D$2004,Movimenti!$B$5:$B$2004,$A374,Movimenti!$C$5:$C$2004,"Carico"))</f>
        <v/>
      </c>
      <c r="I374" s="15" t="str">
        <f aca="false">IF($A374="","",SUMIFS(Movimenti!$D$5:$D$2004,Movimenti!$B$5:$B$2004,$A374,Movimenti!$C$5:$C$2004,"Scarico"))</f>
        <v/>
      </c>
      <c r="J374" s="15" t="str">
        <f aca="false">IF($A374="","",H374-I374)</f>
        <v/>
      </c>
      <c r="K374" s="16" t="str">
        <f aca="false">IF($A374="","",IF(J374&lt;=0,"Finito",IF(J374&lt;=E374,"Da riordinare","OK")))</f>
        <v/>
      </c>
      <c r="L374" s="17" t="str">
        <f aca="false">IF($A374="","",J374*F374)</f>
        <v/>
      </c>
      <c r="M374" s="17" t="str">
        <f aca="false">IF($A374="","",J374*G374)</f>
        <v/>
      </c>
    </row>
    <row r="375" customFormat="false" ht="15" hidden="false" customHeight="false" outlineLevel="0" collapsed="false">
      <c r="A375" s="12"/>
      <c r="B375" s="12"/>
      <c r="C375" s="12"/>
      <c r="D375" s="13"/>
      <c r="E375" s="13"/>
      <c r="F375" s="14"/>
      <c r="G375" s="14"/>
      <c r="H375" s="15" t="str">
        <f aca="false">IF($A375="","",SUMIFS(Movimenti!$D$5:$D$2004,Movimenti!$B$5:$B$2004,$A375,Movimenti!$C$5:$C$2004,"Carico"))</f>
        <v/>
      </c>
      <c r="I375" s="15" t="str">
        <f aca="false">IF($A375="","",SUMIFS(Movimenti!$D$5:$D$2004,Movimenti!$B$5:$B$2004,$A375,Movimenti!$C$5:$C$2004,"Scarico"))</f>
        <v/>
      </c>
      <c r="J375" s="15" t="str">
        <f aca="false">IF($A375="","",H375-I375)</f>
        <v/>
      </c>
      <c r="K375" s="16" t="str">
        <f aca="false">IF($A375="","",IF(J375&lt;=0,"Finito",IF(J375&lt;=E375,"Da riordinare","OK")))</f>
        <v/>
      </c>
      <c r="L375" s="17" t="str">
        <f aca="false">IF($A375="","",J375*F375)</f>
        <v/>
      </c>
      <c r="M375" s="17" t="str">
        <f aca="false">IF($A375="","",J375*G375)</f>
        <v/>
      </c>
    </row>
    <row r="376" customFormat="false" ht="15" hidden="false" customHeight="false" outlineLevel="0" collapsed="false">
      <c r="A376" s="12"/>
      <c r="B376" s="12"/>
      <c r="C376" s="12"/>
      <c r="D376" s="13"/>
      <c r="E376" s="13"/>
      <c r="F376" s="14"/>
      <c r="G376" s="14"/>
      <c r="H376" s="15" t="str">
        <f aca="false">IF($A376="","",SUMIFS(Movimenti!$D$5:$D$2004,Movimenti!$B$5:$B$2004,$A376,Movimenti!$C$5:$C$2004,"Carico"))</f>
        <v/>
      </c>
      <c r="I376" s="15" t="str">
        <f aca="false">IF($A376="","",SUMIFS(Movimenti!$D$5:$D$2004,Movimenti!$B$5:$B$2004,$A376,Movimenti!$C$5:$C$2004,"Scarico"))</f>
        <v/>
      </c>
      <c r="J376" s="15" t="str">
        <f aca="false">IF($A376="","",H376-I376)</f>
        <v/>
      </c>
      <c r="K376" s="16" t="str">
        <f aca="false">IF($A376="","",IF(J376&lt;=0,"Finito",IF(J376&lt;=E376,"Da riordinare","OK")))</f>
        <v/>
      </c>
      <c r="L376" s="17" t="str">
        <f aca="false">IF($A376="","",J376*F376)</f>
        <v/>
      </c>
      <c r="M376" s="17" t="str">
        <f aca="false">IF($A376="","",J376*G376)</f>
        <v/>
      </c>
    </row>
    <row r="377" customFormat="false" ht="15" hidden="false" customHeight="false" outlineLevel="0" collapsed="false">
      <c r="A377" s="12"/>
      <c r="B377" s="12"/>
      <c r="C377" s="12"/>
      <c r="D377" s="13"/>
      <c r="E377" s="13"/>
      <c r="F377" s="14"/>
      <c r="G377" s="14"/>
      <c r="H377" s="15" t="str">
        <f aca="false">IF($A377="","",SUMIFS(Movimenti!$D$5:$D$2004,Movimenti!$B$5:$B$2004,$A377,Movimenti!$C$5:$C$2004,"Carico"))</f>
        <v/>
      </c>
      <c r="I377" s="15" t="str">
        <f aca="false">IF($A377="","",SUMIFS(Movimenti!$D$5:$D$2004,Movimenti!$B$5:$B$2004,$A377,Movimenti!$C$5:$C$2004,"Scarico"))</f>
        <v/>
      </c>
      <c r="J377" s="15" t="str">
        <f aca="false">IF($A377="","",H377-I377)</f>
        <v/>
      </c>
      <c r="K377" s="16" t="str">
        <f aca="false">IF($A377="","",IF(J377&lt;=0,"Finito",IF(J377&lt;=E377,"Da riordinare","OK")))</f>
        <v/>
      </c>
      <c r="L377" s="17" t="str">
        <f aca="false">IF($A377="","",J377*F377)</f>
        <v/>
      </c>
      <c r="M377" s="17" t="str">
        <f aca="false">IF($A377="","",J377*G377)</f>
        <v/>
      </c>
    </row>
    <row r="378" customFormat="false" ht="15" hidden="false" customHeight="false" outlineLevel="0" collapsed="false">
      <c r="A378" s="12"/>
      <c r="B378" s="12"/>
      <c r="C378" s="12"/>
      <c r="D378" s="13"/>
      <c r="E378" s="13"/>
      <c r="F378" s="14"/>
      <c r="G378" s="14"/>
      <c r="H378" s="15" t="str">
        <f aca="false">IF($A378="","",SUMIFS(Movimenti!$D$5:$D$2004,Movimenti!$B$5:$B$2004,$A378,Movimenti!$C$5:$C$2004,"Carico"))</f>
        <v/>
      </c>
      <c r="I378" s="15" t="str">
        <f aca="false">IF($A378="","",SUMIFS(Movimenti!$D$5:$D$2004,Movimenti!$B$5:$B$2004,$A378,Movimenti!$C$5:$C$2004,"Scarico"))</f>
        <v/>
      </c>
      <c r="J378" s="15" t="str">
        <f aca="false">IF($A378="","",H378-I378)</f>
        <v/>
      </c>
      <c r="K378" s="16" t="str">
        <f aca="false">IF($A378="","",IF(J378&lt;=0,"Finito",IF(J378&lt;=E378,"Da riordinare","OK")))</f>
        <v/>
      </c>
      <c r="L378" s="17" t="str">
        <f aca="false">IF($A378="","",J378*F378)</f>
        <v/>
      </c>
      <c r="M378" s="17" t="str">
        <f aca="false">IF($A378="","",J378*G378)</f>
        <v/>
      </c>
    </row>
    <row r="379" customFormat="false" ht="15" hidden="false" customHeight="false" outlineLevel="0" collapsed="false">
      <c r="A379" s="12"/>
      <c r="B379" s="12"/>
      <c r="C379" s="12"/>
      <c r="D379" s="13"/>
      <c r="E379" s="13"/>
      <c r="F379" s="14"/>
      <c r="G379" s="14"/>
      <c r="H379" s="15" t="str">
        <f aca="false">IF($A379="","",SUMIFS(Movimenti!$D$5:$D$2004,Movimenti!$B$5:$B$2004,$A379,Movimenti!$C$5:$C$2004,"Carico"))</f>
        <v/>
      </c>
      <c r="I379" s="15" t="str">
        <f aca="false">IF($A379="","",SUMIFS(Movimenti!$D$5:$D$2004,Movimenti!$B$5:$B$2004,$A379,Movimenti!$C$5:$C$2004,"Scarico"))</f>
        <v/>
      </c>
      <c r="J379" s="15" t="str">
        <f aca="false">IF($A379="","",H379-I379)</f>
        <v/>
      </c>
      <c r="K379" s="16" t="str">
        <f aca="false">IF($A379="","",IF(J379&lt;=0,"Finito",IF(J379&lt;=E379,"Da riordinare","OK")))</f>
        <v/>
      </c>
      <c r="L379" s="17" t="str">
        <f aca="false">IF($A379="","",J379*F379)</f>
        <v/>
      </c>
      <c r="M379" s="17" t="str">
        <f aca="false">IF($A379="","",J379*G379)</f>
        <v/>
      </c>
    </row>
    <row r="380" customFormat="false" ht="15" hidden="false" customHeight="false" outlineLevel="0" collapsed="false">
      <c r="A380" s="12"/>
      <c r="B380" s="12"/>
      <c r="C380" s="12"/>
      <c r="D380" s="13"/>
      <c r="E380" s="13"/>
      <c r="F380" s="14"/>
      <c r="G380" s="14"/>
      <c r="H380" s="15" t="str">
        <f aca="false">IF($A380="","",SUMIFS(Movimenti!$D$5:$D$2004,Movimenti!$B$5:$B$2004,$A380,Movimenti!$C$5:$C$2004,"Carico"))</f>
        <v/>
      </c>
      <c r="I380" s="15" t="str">
        <f aca="false">IF($A380="","",SUMIFS(Movimenti!$D$5:$D$2004,Movimenti!$B$5:$B$2004,$A380,Movimenti!$C$5:$C$2004,"Scarico"))</f>
        <v/>
      </c>
      <c r="J380" s="15" t="str">
        <f aca="false">IF($A380="","",H380-I380)</f>
        <v/>
      </c>
      <c r="K380" s="16" t="str">
        <f aca="false">IF($A380="","",IF(J380&lt;=0,"Finito",IF(J380&lt;=E380,"Da riordinare","OK")))</f>
        <v/>
      </c>
      <c r="L380" s="17" t="str">
        <f aca="false">IF($A380="","",J380*F380)</f>
        <v/>
      </c>
      <c r="M380" s="17" t="str">
        <f aca="false">IF($A380="","",J380*G380)</f>
        <v/>
      </c>
    </row>
    <row r="381" customFormat="false" ht="15" hidden="false" customHeight="false" outlineLevel="0" collapsed="false">
      <c r="A381" s="12"/>
      <c r="B381" s="12"/>
      <c r="C381" s="12"/>
      <c r="D381" s="13"/>
      <c r="E381" s="13"/>
      <c r="F381" s="14"/>
      <c r="G381" s="14"/>
      <c r="H381" s="15" t="str">
        <f aca="false">IF($A381="","",SUMIFS(Movimenti!$D$5:$D$2004,Movimenti!$B$5:$B$2004,$A381,Movimenti!$C$5:$C$2004,"Carico"))</f>
        <v/>
      </c>
      <c r="I381" s="15" t="str">
        <f aca="false">IF($A381="","",SUMIFS(Movimenti!$D$5:$D$2004,Movimenti!$B$5:$B$2004,$A381,Movimenti!$C$5:$C$2004,"Scarico"))</f>
        <v/>
      </c>
      <c r="J381" s="15" t="str">
        <f aca="false">IF($A381="","",H381-I381)</f>
        <v/>
      </c>
      <c r="K381" s="16" t="str">
        <f aca="false">IF($A381="","",IF(J381&lt;=0,"Finito",IF(J381&lt;=E381,"Da riordinare","OK")))</f>
        <v/>
      </c>
      <c r="L381" s="17" t="str">
        <f aca="false">IF($A381="","",J381*F381)</f>
        <v/>
      </c>
      <c r="M381" s="17" t="str">
        <f aca="false">IF($A381="","",J381*G381)</f>
        <v/>
      </c>
    </row>
    <row r="382" customFormat="false" ht="15" hidden="false" customHeight="false" outlineLevel="0" collapsed="false">
      <c r="A382" s="12"/>
      <c r="B382" s="12"/>
      <c r="C382" s="12"/>
      <c r="D382" s="13"/>
      <c r="E382" s="13"/>
      <c r="F382" s="14"/>
      <c r="G382" s="14"/>
      <c r="H382" s="15" t="str">
        <f aca="false">IF($A382="","",SUMIFS(Movimenti!$D$5:$D$2004,Movimenti!$B$5:$B$2004,$A382,Movimenti!$C$5:$C$2004,"Carico"))</f>
        <v/>
      </c>
      <c r="I382" s="15" t="str">
        <f aca="false">IF($A382="","",SUMIFS(Movimenti!$D$5:$D$2004,Movimenti!$B$5:$B$2004,$A382,Movimenti!$C$5:$C$2004,"Scarico"))</f>
        <v/>
      </c>
      <c r="J382" s="15" t="str">
        <f aca="false">IF($A382="","",H382-I382)</f>
        <v/>
      </c>
      <c r="K382" s="16" t="str">
        <f aca="false">IF($A382="","",IF(J382&lt;=0,"Finito",IF(J382&lt;=E382,"Da riordinare","OK")))</f>
        <v/>
      </c>
      <c r="L382" s="17" t="str">
        <f aca="false">IF($A382="","",J382*F382)</f>
        <v/>
      </c>
      <c r="M382" s="17" t="str">
        <f aca="false">IF($A382="","",J382*G382)</f>
        <v/>
      </c>
    </row>
    <row r="383" customFormat="false" ht="15" hidden="false" customHeight="false" outlineLevel="0" collapsed="false">
      <c r="A383" s="12"/>
      <c r="B383" s="12"/>
      <c r="C383" s="12"/>
      <c r="D383" s="13"/>
      <c r="E383" s="13"/>
      <c r="F383" s="14"/>
      <c r="G383" s="14"/>
      <c r="H383" s="15" t="str">
        <f aca="false">IF($A383="","",SUMIFS(Movimenti!$D$5:$D$2004,Movimenti!$B$5:$B$2004,$A383,Movimenti!$C$5:$C$2004,"Carico"))</f>
        <v/>
      </c>
      <c r="I383" s="15" t="str">
        <f aca="false">IF($A383="","",SUMIFS(Movimenti!$D$5:$D$2004,Movimenti!$B$5:$B$2004,$A383,Movimenti!$C$5:$C$2004,"Scarico"))</f>
        <v/>
      </c>
      <c r="J383" s="15" t="str">
        <f aca="false">IF($A383="","",H383-I383)</f>
        <v/>
      </c>
      <c r="K383" s="16" t="str">
        <f aca="false">IF($A383="","",IF(J383&lt;=0,"Finito",IF(J383&lt;=E383,"Da riordinare","OK")))</f>
        <v/>
      </c>
      <c r="L383" s="17" t="str">
        <f aca="false">IF($A383="","",J383*F383)</f>
        <v/>
      </c>
      <c r="M383" s="17" t="str">
        <f aca="false">IF($A383="","",J383*G383)</f>
        <v/>
      </c>
    </row>
    <row r="384" customFormat="false" ht="15" hidden="false" customHeight="false" outlineLevel="0" collapsed="false">
      <c r="A384" s="12"/>
      <c r="B384" s="12"/>
      <c r="C384" s="12"/>
      <c r="D384" s="13"/>
      <c r="E384" s="13"/>
      <c r="F384" s="14"/>
      <c r="G384" s="14"/>
      <c r="H384" s="15" t="str">
        <f aca="false">IF($A384="","",SUMIFS(Movimenti!$D$5:$D$2004,Movimenti!$B$5:$B$2004,$A384,Movimenti!$C$5:$C$2004,"Carico"))</f>
        <v/>
      </c>
      <c r="I384" s="15" t="str">
        <f aca="false">IF($A384="","",SUMIFS(Movimenti!$D$5:$D$2004,Movimenti!$B$5:$B$2004,$A384,Movimenti!$C$5:$C$2004,"Scarico"))</f>
        <v/>
      </c>
      <c r="J384" s="15" t="str">
        <f aca="false">IF($A384="","",H384-I384)</f>
        <v/>
      </c>
      <c r="K384" s="16" t="str">
        <f aca="false">IF($A384="","",IF(J384&lt;=0,"Finito",IF(J384&lt;=E384,"Da riordinare","OK")))</f>
        <v/>
      </c>
      <c r="L384" s="17" t="str">
        <f aca="false">IF($A384="","",J384*F384)</f>
        <v/>
      </c>
      <c r="M384" s="17" t="str">
        <f aca="false">IF($A384="","",J384*G384)</f>
        <v/>
      </c>
    </row>
    <row r="385" customFormat="false" ht="15" hidden="false" customHeight="false" outlineLevel="0" collapsed="false">
      <c r="A385" s="12"/>
      <c r="B385" s="12"/>
      <c r="C385" s="12"/>
      <c r="D385" s="13"/>
      <c r="E385" s="13"/>
      <c r="F385" s="14"/>
      <c r="G385" s="14"/>
      <c r="H385" s="15" t="str">
        <f aca="false">IF($A385="","",SUMIFS(Movimenti!$D$5:$D$2004,Movimenti!$B$5:$B$2004,$A385,Movimenti!$C$5:$C$2004,"Carico"))</f>
        <v/>
      </c>
      <c r="I385" s="15" t="str">
        <f aca="false">IF($A385="","",SUMIFS(Movimenti!$D$5:$D$2004,Movimenti!$B$5:$B$2004,$A385,Movimenti!$C$5:$C$2004,"Scarico"))</f>
        <v/>
      </c>
      <c r="J385" s="15" t="str">
        <f aca="false">IF($A385="","",H385-I385)</f>
        <v/>
      </c>
      <c r="K385" s="16" t="str">
        <f aca="false">IF($A385="","",IF(J385&lt;=0,"Finito",IF(J385&lt;=E385,"Da riordinare","OK")))</f>
        <v/>
      </c>
      <c r="L385" s="17" t="str">
        <f aca="false">IF($A385="","",J385*F385)</f>
        <v/>
      </c>
      <c r="M385" s="17" t="str">
        <f aca="false">IF($A385="","",J385*G385)</f>
        <v/>
      </c>
    </row>
    <row r="386" customFormat="false" ht="15" hidden="false" customHeight="false" outlineLevel="0" collapsed="false">
      <c r="A386" s="12"/>
      <c r="B386" s="12"/>
      <c r="C386" s="12"/>
      <c r="D386" s="13"/>
      <c r="E386" s="13"/>
      <c r="F386" s="14"/>
      <c r="G386" s="14"/>
      <c r="H386" s="15" t="str">
        <f aca="false">IF($A386="","",SUMIFS(Movimenti!$D$5:$D$2004,Movimenti!$B$5:$B$2004,$A386,Movimenti!$C$5:$C$2004,"Carico"))</f>
        <v/>
      </c>
      <c r="I386" s="15" t="str">
        <f aca="false">IF($A386="","",SUMIFS(Movimenti!$D$5:$D$2004,Movimenti!$B$5:$B$2004,$A386,Movimenti!$C$5:$C$2004,"Scarico"))</f>
        <v/>
      </c>
      <c r="J386" s="15" t="str">
        <f aca="false">IF($A386="","",H386-I386)</f>
        <v/>
      </c>
      <c r="K386" s="16" t="str">
        <f aca="false">IF($A386="","",IF(J386&lt;=0,"Finito",IF(J386&lt;=E386,"Da riordinare","OK")))</f>
        <v/>
      </c>
      <c r="L386" s="17" t="str">
        <f aca="false">IF($A386="","",J386*F386)</f>
        <v/>
      </c>
      <c r="M386" s="17" t="str">
        <f aca="false">IF($A386="","",J386*G386)</f>
        <v/>
      </c>
    </row>
    <row r="387" customFormat="false" ht="15" hidden="false" customHeight="false" outlineLevel="0" collapsed="false">
      <c r="A387" s="12"/>
      <c r="B387" s="12"/>
      <c r="C387" s="12"/>
      <c r="D387" s="13"/>
      <c r="E387" s="13"/>
      <c r="F387" s="14"/>
      <c r="G387" s="14"/>
      <c r="H387" s="15" t="str">
        <f aca="false">IF($A387="","",SUMIFS(Movimenti!$D$5:$D$2004,Movimenti!$B$5:$B$2004,$A387,Movimenti!$C$5:$C$2004,"Carico"))</f>
        <v/>
      </c>
      <c r="I387" s="15" t="str">
        <f aca="false">IF($A387="","",SUMIFS(Movimenti!$D$5:$D$2004,Movimenti!$B$5:$B$2004,$A387,Movimenti!$C$5:$C$2004,"Scarico"))</f>
        <v/>
      </c>
      <c r="J387" s="15" t="str">
        <f aca="false">IF($A387="","",H387-I387)</f>
        <v/>
      </c>
      <c r="K387" s="16" t="str">
        <f aca="false">IF($A387="","",IF(J387&lt;=0,"Finito",IF(J387&lt;=E387,"Da riordinare","OK")))</f>
        <v/>
      </c>
      <c r="L387" s="17" t="str">
        <f aca="false">IF($A387="","",J387*F387)</f>
        <v/>
      </c>
      <c r="M387" s="17" t="str">
        <f aca="false">IF($A387="","",J387*G387)</f>
        <v/>
      </c>
    </row>
    <row r="388" customFormat="false" ht="15" hidden="false" customHeight="false" outlineLevel="0" collapsed="false">
      <c r="A388" s="12"/>
      <c r="B388" s="12"/>
      <c r="C388" s="12"/>
      <c r="D388" s="13"/>
      <c r="E388" s="13"/>
      <c r="F388" s="14"/>
      <c r="G388" s="14"/>
      <c r="H388" s="15" t="str">
        <f aca="false">IF($A388="","",SUMIFS(Movimenti!$D$5:$D$2004,Movimenti!$B$5:$B$2004,$A388,Movimenti!$C$5:$C$2004,"Carico"))</f>
        <v/>
      </c>
      <c r="I388" s="15" t="str">
        <f aca="false">IF($A388="","",SUMIFS(Movimenti!$D$5:$D$2004,Movimenti!$B$5:$B$2004,$A388,Movimenti!$C$5:$C$2004,"Scarico"))</f>
        <v/>
      </c>
      <c r="J388" s="15" t="str">
        <f aca="false">IF($A388="","",H388-I388)</f>
        <v/>
      </c>
      <c r="K388" s="16" t="str">
        <f aca="false">IF($A388="","",IF(J388&lt;=0,"Finito",IF(J388&lt;=E388,"Da riordinare","OK")))</f>
        <v/>
      </c>
      <c r="L388" s="17" t="str">
        <f aca="false">IF($A388="","",J388*F388)</f>
        <v/>
      </c>
      <c r="M388" s="17" t="str">
        <f aca="false">IF($A388="","",J388*G388)</f>
        <v/>
      </c>
    </row>
    <row r="389" customFormat="false" ht="15" hidden="false" customHeight="false" outlineLevel="0" collapsed="false">
      <c r="A389" s="12"/>
      <c r="B389" s="12"/>
      <c r="C389" s="12"/>
      <c r="D389" s="13"/>
      <c r="E389" s="13"/>
      <c r="F389" s="14"/>
      <c r="G389" s="14"/>
      <c r="H389" s="15" t="str">
        <f aca="false">IF($A389="","",SUMIFS(Movimenti!$D$5:$D$2004,Movimenti!$B$5:$B$2004,$A389,Movimenti!$C$5:$C$2004,"Carico"))</f>
        <v/>
      </c>
      <c r="I389" s="15" t="str">
        <f aca="false">IF($A389="","",SUMIFS(Movimenti!$D$5:$D$2004,Movimenti!$B$5:$B$2004,$A389,Movimenti!$C$5:$C$2004,"Scarico"))</f>
        <v/>
      </c>
      <c r="J389" s="15" t="str">
        <f aca="false">IF($A389="","",H389-I389)</f>
        <v/>
      </c>
      <c r="K389" s="16" t="str">
        <f aca="false">IF($A389="","",IF(J389&lt;=0,"Finito",IF(J389&lt;=E389,"Da riordinare","OK")))</f>
        <v/>
      </c>
      <c r="L389" s="17" t="str">
        <f aca="false">IF($A389="","",J389*F389)</f>
        <v/>
      </c>
      <c r="M389" s="17" t="str">
        <f aca="false">IF($A389="","",J389*G389)</f>
        <v/>
      </c>
    </row>
    <row r="390" customFormat="false" ht="15" hidden="false" customHeight="false" outlineLevel="0" collapsed="false">
      <c r="A390" s="12"/>
      <c r="B390" s="12"/>
      <c r="C390" s="12"/>
      <c r="D390" s="13"/>
      <c r="E390" s="13"/>
      <c r="F390" s="14"/>
      <c r="G390" s="14"/>
      <c r="H390" s="15" t="str">
        <f aca="false">IF($A390="","",SUMIFS(Movimenti!$D$5:$D$2004,Movimenti!$B$5:$B$2004,$A390,Movimenti!$C$5:$C$2004,"Carico"))</f>
        <v/>
      </c>
      <c r="I390" s="15" t="str">
        <f aca="false">IF($A390="","",SUMIFS(Movimenti!$D$5:$D$2004,Movimenti!$B$5:$B$2004,$A390,Movimenti!$C$5:$C$2004,"Scarico"))</f>
        <v/>
      </c>
      <c r="J390" s="15" t="str">
        <f aca="false">IF($A390="","",H390-I390)</f>
        <v/>
      </c>
      <c r="K390" s="16" t="str">
        <f aca="false">IF($A390="","",IF(J390&lt;=0,"Finito",IF(J390&lt;=E390,"Da riordinare","OK")))</f>
        <v/>
      </c>
      <c r="L390" s="17" t="str">
        <f aca="false">IF($A390="","",J390*F390)</f>
        <v/>
      </c>
      <c r="M390" s="17" t="str">
        <f aca="false">IF($A390="","",J390*G390)</f>
        <v/>
      </c>
    </row>
    <row r="391" customFormat="false" ht="15" hidden="false" customHeight="false" outlineLevel="0" collapsed="false">
      <c r="A391" s="12"/>
      <c r="B391" s="12"/>
      <c r="C391" s="12"/>
      <c r="D391" s="13"/>
      <c r="E391" s="13"/>
      <c r="F391" s="14"/>
      <c r="G391" s="14"/>
      <c r="H391" s="15" t="str">
        <f aca="false">IF($A391="","",SUMIFS(Movimenti!$D$5:$D$2004,Movimenti!$B$5:$B$2004,$A391,Movimenti!$C$5:$C$2004,"Carico"))</f>
        <v/>
      </c>
      <c r="I391" s="15" t="str">
        <f aca="false">IF($A391="","",SUMIFS(Movimenti!$D$5:$D$2004,Movimenti!$B$5:$B$2004,$A391,Movimenti!$C$5:$C$2004,"Scarico"))</f>
        <v/>
      </c>
      <c r="J391" s="15" t="str">
        <f aca="false">IF($A391="","",H391-I391)</f>
        <v/>
      </c>
      <c r="K391" s="16" t="str">
        <f aca="false">IF($A391="","",IF(J391&lt;=0,"Finito",IF(J391&lt;=E391,"Da riordinare","OK")))</f>
        <v/>
      </c>
      <c r="L391" s="17" t="str">
        <f aca="false">IF($A391="","",J391*F391)</f>
        <v/>
      </c>
      <c r="M391" s="17" t="str">
        <f aca="false">IF($A391="","",J391*G391)</f>
        <v/>
      </c>
    </row>
    <row r="392" customFormat="false" ht="15" hidden="false" customHeight="false" outlineLevel="0" collapsed="false">
      <c r="A392" s="12"/>
      <c r="B392" s="12"/>
      <c r="C392" s="12"/>
      <c r="D392" s="13"/>
      <c r="E392" s="13"/>
      <c r="F392" s="14"/>
      <c r="G392" s="14"/>
      <c r="H392" s="15" t="str">
        <f aca="false">IF($A392="","",SUMIFS(Movimenti!$D$5:$D$2004,Movimenti!$B$5:$B$2004,$A392,Movimenti!$C$5:$C$2004,"Carico"))</f>
        <v/>
      </c>
      <c r="I392" s="15" t="str">
        <f aca="false">IF($A392="","",SUMIFS(Movimenti!$D$5:$D$2004,Movimenti!$B$5:$B$2004,$A392,Movimenti!$C$5:$C$2004,"Scarico"))</f>
        <v/>
      </c>
      <c r="J392" s="15" t="str">
        <f aca="false">IF($A392="","",H392-I392)</f>
        <v/>
      </c>
      <c r="K392" s="16" t="str">
        <f aca="false">IF($A392="","",IF(J392&lt;=0,"Finito",IF(J392&lt;=E392,"Da riordinare","OK")))</f>
        <v/>
      </c>
      <c r="L392" s="17" t="str">
        <f aca="false">IF($A392="","",J392*F392)</f>
        <v/>
      </c>
      <c r="M392" s="17" t="str">
        <f aca="false">IF($A392="","",J392*G392)</f>
        <v/>
      </c>
    </row>
    <row r="393" customFormat="false" ht="15" hidden="false" customHeight="false" outlineLevel="0" collapsed="false">
      <c r="A393" s="12"/>
      <c r="B393" s="12"/>
      <c r="C393" s="12"/>
      <c r="D393" s="13"/>
      <c r="E393" s="13"/>
      <c r="F393" s="14"/>
      <c r="G393" s="14"/>
      <c r="H393" s="15" t="str">
        <f aca="false">IF($A393="","",SUMIFS(Movimenti!$D$5:$D$2004,Movimenti!$B$5:$B$2004,$A393,Movimenti!$C$5:$C$2004,"Carico"))</f>
        <v/>
      </c>
      <c r="I393" s="15" t="str">
        <f aca="false">IF($A393="","",SUMIFS(Movimenti!$D$5:$D$2004,Movimenti!$B$5:$B$2004,$A393,Movimenti!$C$5:$C$2004,"Scarico"))</f>
        <v/>
      </c>
      <c r="J393" s="15" t="str">
        <f aca="false">IF($A393="","",H393-I393)</f>
        <v/>
      </c>
      <c r="K393" s="16" t="str">
        <f aca="false">IF($A393="","",IF(J393&lt;=0,"Finito",IF(J393&lt;=E393,"Da riordinare","OK")))</f>
        <v/>
      </c>
      <c r="L393" s="17" t="str">
        <f aca="false">IF($A393="","",J393*F393)</f>
        <v/>
      </c>
      <c r="M393" s="17" t="str">
        <f aca="false">IF($A393="","",J393*G393)</f>
        <v/>
      </c>
    </row>
    <row r="394" customFormat="false" ht="15" hidden="false" customHeight="false" outlineLevel="0" collapsed="false">
      <c r="A394" s="12"/>
      <c r="B394" s="12"/>
      <c r="C394" s="12"/>
      <c r="D394" s="13"/>
      <c r="E394" s="13"/>
      <c r="F394" s="14"/>
      <c r="G394" s="14"/>
      <c r="H394" s="15" t="str">
        <f aca="false">IF($A394="","",SUMIFS(Movimenti!$D$5:$D$2004,Movimenti!$B$5:$B$2004,$A394,Movimenti!$C$5:$C$2004,"Carico"))</f>
        <v/>
      </c>
      <c r="I394" s="15" t="str">
        <f aca="false">IF($A394="","",SUMIFS(Movimenti!$D$5:$D$2004,Movimenti!$B$5:$B$2004,$A394,Movimenti!$C$5:$C$2004,"Scarico"))</f>
        <v/>
      </c>
      <c r="J394" s="15" t="str">
        <f aca="false">IF($A394="","",H394-I394)</f>
        <v/>
      </c>
      <c r="K394" s="16" t="str">
        <f aca="false">IF($A394="","",IF(J394&lt;=0,"Finito",IF(J394&lt;=E394,"Da riordinare","OK")))</f>
        <v/>
      </c>
      <c r="L394" s="17" t="str">
        <f aca="false">IF($A394="","",J394*F394)</f>
        <v/>
      </c>
      <c r="M394" s="17" t="str">
        <f aca="false">IF($A394="","",J394*G394)</f>
        <v/>
      </c>
    </row>
    <row r="395" customFormat="false" ht="15" hidden="false" customHeight="false" outlineLevel="0" collapsed="false">
      <c r="A395" s="12"/>
      <c r="B395" s="12"/>
      <c r="C395" s="12"/>
      <c r="D395" s="13"/>
      <c r="E395" s="13"/>
      <c r="F395" s="14"/>
      <c r="G395" s="14"/>
      <c r="H395" s="15" t="str">
        <f aca="false">IF($A395="","",SUMIFS(Movimenti!$D$5:$D$2004,Movimenti!$B$5:$B$2004,$A395,Movimenti!$C$5:$C$2004,"Carico"))</f>
        <v/>
      </c>
      <c r="I395" s="15" t="str">
        <f aca="false">IF($A395="","",SUMIFS(Movimenti!$D$5:$D$2004,Movimenti!$B$5:$B$2004,$A395,Movimenti!$C$5:$C$2004,"Scarico"))</f>
        <v/>
      </c>
      <c r="J395" s="15" t="str">
        <f aca="false">IF($A395="","",H395-I395)</f>
        <v/>
      </c>
      <c r="K395" s="16" t="str">
        <f aca="false">IF($A395="","",IF(J395&lt;=0,"Finito",IF(J395&lt;=E395,"Da riordinare","OK")))</f>
        <v/>
      </c>
      <c r="L395" s="17" t="str">
        <f aca="false">IF($A395="","",J395*F395)</f>
        <v/>
      </c>
      <c r="M395" s="17" t="str">
        <f aca="false">IF($A395="","",J395*G395)</f>
        <v/>
      </c>
    </row>
    <row r="396" customFormat="false" ht="15" hidden="false" customHeight="false" outlineLevel="0" collapsed="false">
      <c r="A396" s="12"/>
      <c r="B396" s="12"/>
      <c r="C396" s="12"/>
      <c r="D396" s="13"/>
      <c r="E396" s="13"/>
      <c r="F396" s="14"/>
      <c r="G396" s="14"/>
      <c r="H396" s="15" t="str">
        <f aca="false">IF($A396="","",SUMIFS(Movimenti!$D$5:$D$2004,Movimenti!$B$5:$B$2004,$A396,Movimenti!$C$5:$C$2004,"Carico"))</f>
        <v/>
      </c>
      <c r="I396" s="15" t="str">
        <f aca="false">IF($A396="","",SUMIFS(Movimenti!$D$5:$D$2004,Movimenti!$B$5:$B$2004,$A396,Movimenti!$C$5:$C$2004,"Scarico"))</f>
        <v/>
      </c>
      <c r="J396" s="15" t="str">
        <f aca="false">IF($A396="","",H396-I396)</f>
        <v/>
      </c>
      <c r="K396" s="16" t="str">
        <f aca="false">IF($A396="","",IF(J396&lt;=0,"Finito",IF(J396&lt;=E396,"Da riordinare","OK")))</f>
        <v/>
      </c>
      <c r="L396" s="17" t="str">
        <f aca="false">IF($A396="","",J396*F396)</f>
        <v/>
      </c>
      <c r="M396" s="17" t="str">
        <f aca="false">IF($A396="","",J396*G396)</f>
        <v/>
      </c>
    </row>
    <row r="397" customFormat="false" ht="15" hidden="false" customHeight="false" outlineLevel="0" collapsed="false">
      <c r="A397" s="12"/>
      <c r="B397" s="12"/>
      <c r="C397" s="12"/>
      <c r="D397" s="13"/>
      <c r="E397" s="13"/>
      <c r="F397" s="14"/>
      <c r="G397" s="14"/>
      <c r="H397" s="15" t="str">
        <f aca="false">IF($A397="","",SUMIFS(Movimenti!$D$5:$D$2004,Movimenti!$B$5:$B$2004,$A397,Movimenti!$C$5:$C$2004,"Carico"))</f>
        <v/>
      </c>
      <c r="I397" s="15" t="str">
        <f aca="false">IF($A397="","",SUMIFS(Movimenti!$D$5:$D$2004,Movimenti!$B$5:$B$2004,$A397,Movimenti!$C$5:$C$2004,"Scarico"))</f>
        <v/>
      </c>
      <c r="J397" s="15" t="str">
        <f aca="false">IF($A397="","",H397-I397)</f>
        <v/>
      </c>
      <c r="K397" s="16" t="str">
        <f aca="false">IF($A397="","",IF(J397&lt;=0,"Finito",IF(J397&lt;=E397,"Da riordinare","OK")))</f>
        <v/>
      </c>
      <c r="L397" s="17" t="str">
        <f aca="false">IF($A397="","",J397*F397)</f>
        <v/>
      </c>
      <c r="M397" s="17" t="str">
        <f aca="false">IF($A397="","",J397*G397)</f>
        <v/>
      </c>
    </row>
    <row r="398" customFormat="false" ht="15" hidden="false" customHeight="false" outlineLevel="0" collapsed="false">
      <c r="A398" s="12"/>
      <c r="B398" s="12"/>
      <c r="C398" s="12"/>
      <c r="D398" s="13"/>
      <c r="E398" s="13"/>
      <c r="F398" s="14"/>
      <c r="G398" s="14"/>
      <c r="H398" s="15" t="str">
        <f aca="false">IF($A398="","",SUMIFS(Movimenti!$D$5:$D$2004,Movimenti!$B$5:$B$2004,$A398,Movimenti!$C$5:$C$2004,"Carico"))</f>
        <v/>
      </c>
      <c r="I398" s="15" t="str">
        <f aca="false">IF($A398="","",SUMIFS(Movimenti!$D$5:$D$2004,Movimenti!$B$5:$B$2004,$A398,Movimenti!$C$5:$C$2004,"Scarico"))</f>
        <v/>
      </c>
      <c r="J398" s="15" t="str">
        <f aca="false">IF($A398="","",H398-I398)</f>
        <v/>
      </c>
      <c r="K398" s="16" t="str">
        <f aca="false">IF($A398="","",IF(J398&lt;=0,"Finito",IF(J398&lt;=E398,"Da riordinare","OK")))</f>
        <v/>
      </c>
      <c r="L398" s="17" t="str">
        <f aca="false">IF($A398="","",J398*F398)</f>
        <v/>
      </c>
      <c r="M398" s="17" t="str">
        <f aca="false">IF($A398="","",J398*G398)</f>
        <v/>
      </c>
    </row>
    <row r="399" customFormat="false" ht="15" hidden="false" customHeight="false" outlineLevel="0" collapsed="false">
      <c r="A399" s="12"/>
      <c r="B399" s="12"/>
      <c r="C399" s="12"/>
      <c r="D399" s="13"/>
      <c r="E399" s="13"/>
      <c r="F399" s="14"/>
      <c r="G399" s="14"/>
      <c r="H399" s="15" t="str">
        <f aca="false">IF($A399="","",SUMIFS(Movimenti!$D$5:$D$2004,Movimenti!$B$5:$B$2004,$A399,Movimenti!$C$5:$C$2004,"Carico"))</f>
        <v/>
      </c>
      <c r="I399" s="15" t="str">
        <f aca="false">IF($A399="","",SUMIFS(Movimenti!$D$5:$D$2004,Movimenti!$B$5:$B$2004,$A399,Movimenti!$C$5:$C$2004,"Scarico"))</f>
        <v/>
      </c>
      <c r="J399" s="15" t="str">
        <f aca="false">IF($A399="","",H399-I399)</f>
        <v/>
      </c>
      <c r="K399" s="16" t="str">
        <f aca="false">IF($A399="","",IF(J399&lt;=0,"Finito",IF(J399&lt;=E399,"Da riordinare","OK")))</f>
        <v/>
      </c>
      <c r="L399" s="17" t="str">
        <f aca="false">IF($A399="","",J399*F399)</f>
        <v/>
      </c>
      <c r="M399" s="17" t="str">
        <f aca="false">IF($A399="","",J399*G399)</f>
        <v/>
      </c>
    </row>
    <row r="400" customFormat="false" ht="15" hidden="false" customHeight="false" outlineLevel="0" collapsed="false">
      <c r="A400" s="12"/>
      <c r="B400" s="12"/>
      <c r="C400" s="12"/>
      <c r="D400" s="13"/>
      <c r="E400" s="13"/>
      <c r="F400" s="14"/>
      <c r="G400" s="14"/>
      <c r="H400" s="15" t="str">
        <f aca="false">IF($A400="","",SUMIFS(Movimenti!$D$5:$D$2004,Movimenti!$B$5:$B$2004,$A400,Movimenti!$C$5:$C$2004,"Carico"))</f>
        <v/>
      </c>
      <c r="I400" s="15" t="str">
        <f aca="false">IF($A400="","",SUMIFS(Movimenti!$D$5:$D$2004,Movimenti!$B$5:$B$2004,$A400,Movimenti!$C$5:$C$2004,"Scarico"))</f>
        <v/>
      </c>
      <c r="J400" s="15" t="str">
        <f aca="false">IF($A400="","",H400-I400)</f>
        <v/>
      </c>
      <c r="K400" s="16" t="str">
        <f aca="false">IF($A400="","",IF(J400&lt;=0,"Finito",IF(J400&lt;=E400,"Da riordinare","OK")))</f>
        <v/>
      </c>
      <c r="L400" s="17" t="str">
        <f aca="false">IF($A400="","",J400*F400)</f>
        <v/>
      </c>
      <c r="M400" s="17" t="str">
        <f aca="false">IF($A400="","",J400*G400)</f>
        <v/>
      </c>
    </row>
    <row r="401" customFormat="false" ht="15" hidden="false" customHeight="false" outlineLevel="0" collapsed="false">
      <c r="A401" s="12"/>
      <c r="B401" s="12"/>
      <c r="C401" s="12"/>
      <c r="D401" s="13"/>
      <c r="E401" s="13"/>
      <c r="F401" s="14"/>
      <c r="G401" s="14"/>
      <c r="H401" s="15" t="str">
        <f aca="false">IF($A401="","",SUMIFS(Movimenti!$D$5:$D$2004,Movimenti!$B$5:$B$2004,$A401,Movimenti!$C$5:$C$2004,"Carico"))</f>
        <v/>
      </c>
      <c r="I401" s="15" t="str">
        <f aca="false">IF($A401="","",SUMIFS(Movimenti!$D$5:$D$2004,Movimenti!$B$5:$B$2004,$A401,Movimenti!$C$5:$C$2004,"Scarico"))</f>
        <v/>
      </c>
      <c r="J401" s="15" t="str">
        <f aca="false">IF($A401="","",H401-I401)</f>
        <v/>
      </c>
      <c r="K401" s="16" t="str">
        <f aca="false">IF($A401="","",IF(J401&lt;=0,"Finito",IF(J401&lt;=E401,"Da riordinare","OK")))</f>
        <v/>
      </c>
      <c r="L401" s="17" t="str">
        <f aca="false">IF($A401="","",J401*F401)</f>
        <v/>
      </c>
      <c r="M401" s="17" t="str">
        <f aca="false">IF($A401="","",J401*G401)</f>
        <v/>
      </c>
    </row>
    <row r="402" customFormat="false" ht="15" hidden="false" customHeight="false" outlineLevel="0" collapsed="false">
      <c r="A402" s="12"/>
      <c r="B402" s="12"/>
      <c r="C402" s="12"/>
      <c r="D402" s="13"/>
      <c r="E402" s="13"/>
      <c r="F402" s="14"/>
      <c r="G402" s="14"/>
      <c r="H402" s="15" t="str">
        <f aca="false">IF($A402="","",SUMIFS(Movimenti!$D$5:$D$2004,Movimenti!$B$5:$B$2004,$A402,Movimenti!$C$5:$C$2004,"Carico"))</f>
        <v/>
      </c>
      <c r="I402" s="15" t="str">
        <f aca="false">IF($A402="","",SUMIFS(Movimenti!$D$5:$D$2004,Movimenti!$B$5:$B$2004,$A402,Movimenti!$C$5:$C$2004,"Scarico"))</f>
        <v/>
      </c>
      <c r="J402" s="15" t="str">
        <f aca="false">IF($A402="","",H402-I402)</f>
        <v/>
      </c>
      <c r="K402" s="16" t="str">
        <f aca="false">IF($A402="","",IF(J402&lt;=0,"Finito",IF(J402&lt;=E402,"Da riordinare","OK")))</f>
        <v/>
      </c>
      <c r="L402" s="17" t="str">
        <f aca="false">IF($A402="","",J402*F402)</f>
        <v/>
      </c>
      <c r="M402" s="17" t="str">
        <f aca="false">IF($A402="","",J402*G402)</f>
        <v/>
      </c>
    </row>
    <row r="403" customFormat="false" ht="15" hidden="false" customHeight="false" outlineLevel="0" collapsed="false">
      <c r="A403" s="12"/>
      <c r="B403" s="12"/>
      <c r="C403" s="12"/>
      <c r="D403" s="13"/>
      <c r="E403" s="13"/>
      <c r="F403" s="14"/>
      <c r="G403" s="14"/>
      <c r="H403" s="15" t="str">
        <f aca="false">IF($A403="","",SUMIFS(Movimenti!$D$5:$D$2004,Movimenti!$B$5:$B$2004,$A403,Movimenti!$C$5:$C$2004,"Carico"))</f>
        <v/>
      </c>
      <c r="I403" s="15" t="str">
        <f aca="false">IF($A403="","",SUMIFS(Movimenti!$D$5:$D$2004,Movimenti!$B$5:$B$2004,$A403,Movimenti!$C$5:$C$2004,"Scarico"))</f>
        <v/>
      </c>
      <c r="J403" s="15" t="str">
        <f aca="false">IF($A403="","",H403-I403)</f>
        <v/>
      </c>
      <c r="K403" s="16" t="str">
        <f aca="false">IF($A403="","",IF(J403&lt;=0,"Finito",IF(J403&lt;=E403,"Da riordinare","OK")))</f>
        <v/>
      </c>
      <c r="L403" s="17" t="str">
        <f aca="false">IF($A403="","",J403*F403)</f>
        <v/>
      </c>
      <c r="M403" s="17" t="str">
        <f aca="false">IF($A403="","",J403*G403)</f>
        <v/>
      </c>
    </row>
    <row r="404" customFormat="false" ht="15" hidden="false" customHeight="false" outlineLevel="0" collapsed="false">
      <c r="A404" s="12"/>
      <c r="B404" s="12"/>
      <c r="C404" s="12"/>
      <c r="D404" s="13"/>
      <c r="E404" s="13"/>
      <c r="F404" s="14"/>
      <c r="G404" s="14"/>
      <c r="H404" s="15" t="str">
        <f aca="false">IF($A404="","",SUMIFS(Movimenti!$D$5:$D$2004,Movimenti!$B$5:$B$2004,$A404,Movimenti!$C$5:$C$2004,"Carico"))</f>
        <v/>
      </c>
      <c r="I404" s="15" t="str">
        <f aca="false">IF($A404="","",SUMIFS(Movimenti!$D$5:$D$2004,Movimenti!$B$5:$B$2004,$A404,Movimenti!$C$5:$C$2004,"Scarico"))</f>
        <v/>
      </c>
      <c r="J404" s="15" t="str">
        <f aca="false">IF($A404="","",H404-I404)</f>
        <v/>
      </c>
      <c r="K404" s="16" t="str">
        <f aca="false">IF($A404="","",IF(J404&lt;=0,"Finito",IF(J404&lt;=E404,"Da riordinare","OK")))</f>
        <v/>
      </c>
      <c r="L404" s="17" t="str">
        <f aca="false">IF($A404="","",J404*F404)</f>
        <v/>
      </c>
      <c r="M404" s="17" t="str">
        <f aca="false">IF($A404="","",J404*G404)</f>
        <v/>
      </c>
    </row>
    <row r="405" customFormat="false" ht="15" hidden="false" customHeight="false" outlineLevel="0" collapsed="false">
      <c r="A405" s="12"/>
      <c r="B405" s="12"/>
      <c r="C405" s="12"/>
      <c r="D405" s="13"/>
      <c r="E405" s="13"/>
      <c r="F405" s="14"/>
      <c r="G405" s="14"/>
      <c r="H405" s="15" t="str">
        <f aca="false">IF($A405="","",SUMIFS(Movimenti!$D$5:$D$2004,Movimenti!$B$5:$B$2004,$A405,Movimenti!$C$5:$C$2004,"Carico"))</f>
        <v/>
      </c>
      <c r="I405" s="15" t="str">
        <f aca="false">IF($A405="","",SUMIFS(Movimenti!$D$5:$D$2004,Movimenti!$B$5:$B$2004,$A405,Movimenti!$C$5:$C$2004,"Scarico"))</f>
        <v/>
      </c>
      <c r="J405" s="15" t="str">
        <f aca="false">IF($A405="","",H405-I405)</f>
        <v/>
      </c>
      <c r="K405" s="16" t="str">
        <f aca="false">IF($A405="","",IF(J405&lt;=0,"Finito",IF(J405&lt;=E405,"Da riordinare","OK")))</f>
        <v/>
      </c>
      <c r="L405" s="17" t="str">
        <f aca="false">IF($A405="","",J405*F405)</f>
        <v/>
      </c>
      <c r="M405" s="17" t="str">
        <f aca="false">IF($A405="","",J405*G405)</f>
        <v/>
      </c>
    </row>
    <row r="406" customFormat="false" ht="15" hidden="false" customHeight="false" outlineLevel="0" collapsed="false">
      <c r="A406" s="12"/>
      <c r="B406" s="12"/>
      <c r="C406" s="12"/>
      <c r="D406" s="13"/>
      <c r="E406" s="13"/>
      <c r="F406" s="14"/>
      <c r="G406" s="14"/>
      <c r="H406" s="15" t="str">
        <f aca="false">IF($A406="","",SUMIFS(Movimenti!$D$5:$D$2004,Movimenti!$B$5:$B$2004,$A406,Movimenti!$C$5:$C$2004,"Carico"))</f>
        <v/>
      </c>
      <c r="I406" s="15" t="str">
        <f aca="false">IF($A406="","",SUMIFS(Movimenti!$D$5:$D$2004,Movimenti!$B$5:$B$2004,$A406,Movimenti!$C$5:$C$2004,"Scarico"))</f>
        <v/>
      </c>
      <c r="J406" s="15" t="str">
        <f aca="false">IF($A406="","",H406-I406)</f>
        <v/>
      </c>
      <c r="K406" s="16" t="str">
        <f aca="false">IF($A406="","",IF(J406&lt;=0,"Finito",IF(J406&lt;=E406,"Da riordinare","OK")))</f>
        <v/>
      </c>
      <c r="L406" s="17" t="str">
        <f aca="false">IF($A406="","",J406*F406)</f>
        <v/>
      </c>
      <c r="M406" s="17" t="str">
        <f aca="false">IF($A406="","",J406*G406)</f>
        <v/>
      </c>
    </row>
    <row r="407" customFormat="false" ht="15" hidden="false" customHeight="false" outlineLevel="0" collapsed="false">
      <c r="A407" s="12"/>
      <c r="B407" s="12"/>
      <c r="C407" s="12"/>
      <c r="D407" s="13"/>
      <c r="E407" s="13"/>
      <c r="F407" s="14"/>
      <c r="G407" s="14"/>
      <c r="H407" s="15" t="str">
        <f aca="false">IF($A407="","",SUMIFS(Movimenti!$D$5:$D$2004,Movimenti!$B$5:$B$2004,$A407,Movimenti!$C$5:$C$2004,"Carico"))</f>
        <v/>
      </c>
      <c r="I407" s="15" t="str">
        <f aca="false">IF($A407="","",SUMIFS(Movimenti!$D$5:$D$2004,Movimenti!$B$5:$B$2004,$A407,Movimenti!$C$5:$C$2004,"Scarico"))</f>
        <v/>
      </c>
      <c r="J407" s="15" t="str">
        <f aca="false">IF($A407="","",H407-I407)</f>
        <v/>
      </c>
      <c r="K407" s="16" t="str">
        <f aca="false">IF($A407="","",IF(J407&lt;=0,"Finito",IF(J407&lt;=E407,"Da riordinare","OK")))</f>
        <v/>
      </c>
      <c r="L407" s="17" t="str">
        <f aca="false">IF($A407="","",J407*F407)</f>
        <v/>
      </c>
      <c r="M407" s="17" t="str">
        <f aca="false">IF($A407="","",J407*G407)</f>
        <v/>
      </c>
    </row>
    <row r="408" customFormat="false" ht="15" hidden="false" customHeight="false" outlineLevel="0" collapsed="false">
      <c r="A408" s="12"/>
      <c r="B408" s="12"/>
      <c r="C408" s="12"/>
      <c r="D408" s="13"/>
      <c r="E408" s="13"/>
      <c r="F408" s="14"/>
      <c r="G408" s="14"/>
      <c r="H408" s="15" t="str">
        <f aca="false">IF($A408="","",SUMIFS(Movimenti!$D$5:$D$2004,Movimenti!$B$5:$B$2004,$A408,Movimenti!$C$5:$C$2004,"Carico"))</f>
        <v/>
      </c>
      <c r="I408" s="15" t="str">
        <f aca="false">IF($A408="","",SUMIFS(Movimenti!$D$5:$D$2004,Movimenti!$B$5:$B$2004,$A408,Movimenti!$C$5:$C$2004,"Scarico"))</f>
        <v/>
      </c>
      <c r="J408" s="15" t="str">
        <f aca="false">IF($A408="","",H408-I408)</f>
        <v/>
      </c>
      <c r="K408" s="16" t="str">
        <f aca="false">IF($A408="","",IF(J408&lt;=0,"Finito",IF(J408&lt;=E408,"Da riordinare","OK")))</f>
        <v/>
      </c>
      <c r="L408" s="17" t="str">
        <f aca="false">IF($A408="","",J408*F408)</f>
        <v/>
      </c>
      <c r="M408" s="17" t="str">
        <f aca="false">IF($A408="","",J408*G408)</f>
        <v/>
      </c>
    </row>
    <row r="409" customFormat="false" ht="15" hidden="false" customHeight="false" outlineLevel="0" collapsed="false">
      <c r="A409" s="12"/>
      <c r="B409" s="12"/>
      <c r="C409" s="12"/>
      <c r="D409" s="13"/>
      <c r="E409" s="13"/>
      <c r="F409" s="14"/>
      <c r="G409" s="14"/>
      <c r="H409" s="15" t="str">
        <f aca="false">IF($A409="","",SUMIFS(Movimenti!$D$5:$D$2004,Movimenti!$B$5:$B$2004,$A409,Movimenti!$C$5:$C$2004,"Carico"))</f>
        <v/>
      </c>
      <c r="I409" s="15" t="str">
        <f aca="false">IF($A409="","",SUMIFS(Movimenti!$D$5:$D$2004,Movimenti!$B$5:$B$2004,$A409,Movimenti!$C$5:$C$2004,"Scarico"))</f>
        <v/>
      </c>
      <c r="J409" s="15" t="str">
        <f aca="false">IF($A409="","",H409-I409)</f>
        <v/>
      </c>
      <c r="K409" s="16" t="str">
        <f aca="false">IF($A409="","",IF(J409&lt;=0,"Finito",IF(J409&lt;=E409,"Da riordinare","OK")))</f>
        <v/>
      </c>
      <c r="L409" s="17" t="str">
        <f aca="false">IF($A409="","",J409*F409)</f>
        <v/>
      </c>
      <c r="M409" s="17" t="str">
        <f aca="false">IF($A409="","",J409*G409)</f>
        <v/>
      </c>
    </row>
    <row r="410" customFormat="false" ht="15" hidden="false" customHeight="false" outlineLevel="0" collapsed="false">
      <c r="A410" s="12"/>
      <c r="B410" s="12"/>
      <c r="C410" s="12"/>
      <c r="D410" s="13"/>
      <c r="E410" s="13"/>
      <c r="F410" s="14"/>
      <c r="G410" s="14"/>
      <c r="H410" s="15" t="str">
        <f aca="false">IF($A410="","",SUMIFS(Movimenti!$D$5:$D$2004,Movimenti!$B$5:$B$2004,$A410,Movimenti!$C$5:$C$2004,"Carico"))</f>
        <v/>
      </c>
      <c r="I410" s="15" t="str">
        <f aca="false">IF($A410="","",SUMIFS(Movimenti!$D$5:$D$2004,Movimenti!$B$5:$B$2004,$A410,Movimenti!$C$5:$C$2004,"Scarico"))</f>
        <v/>
      </c>
      <c r="J410" s="15" t="str">
        <f aca="false">IF($A410="","",H410-I410)</f>
        <v/>
      </c>
      <c r="K410" s="16" t="str">
        <f aca="false">IF($A410="","",IF(J410&lt;=0,"Finito",IF(J410&lt;=E410,"Da riordinare","OK")))</f>
        <v/>
      </c>
      <c r="L410" s="17" t="str">
        <f aca="false">IF($A410="","",J410*F410)</f>
        <v/>
      </c>
      <c r="M410" s="17" t="str">
        <f aca="false">IF($A410="","",J410*G410)</f>
        <v/>
      </c>
    </row>
    <row r="411" customFormat="false" ht="15" hidden="false" customHeight="false" outlineLevel="0" collapsed="false">
      <c r="A411" s="12"/>
      <c r="B411" s="12"/>
      <c r="C411" s="12"/>
      <c r="D411" s="13"/>
      <c r="E411" s="13"/>
      <c r="F411" s="14"/>
      <c r="G411" s="14"/>
      <c r="H411" s="15" t="str">
        <f aca="false">IF($A411="","",SUMIFS(Movimenti!$D$5:$D$2004,Movimenti!$B$5:$B$2004,$A411,Movimenti!$C$5:$C$2004,"Carico"))</f>
        <v/>
      </c>
      <c r="I411" s="15" t="str">
        <f aca="false">IF($A411="","",SUMIFS(Movimenti!$D$5:$D$2004,Movimenti!$B$5:$B$2004,$A411,Movimenti!$C$5:$C$2004,"Scarico"))</f>
        <v/>
      </c>
      <c r="J411" s="15" t="str">
        <f aca="false">IF($A411="","",H411-I411)</f>
        <v/>
      </c>
      <c r="K411" s="16" t="str">
        <f aca="false">IF($A411="","",IF(J411&lt;=0,"Finito",IF(J411&lt;=E411,"Da riordinare","OK")))</f>
        <v/>
      </c>
      <c r="L411" s="17" t="str">
        <f aca="false">IF($A411="","",J411*F411)</f>
        <v/>
      </c>
      <c r="M411" s="17" t="str">
        <f aca="false">IF($A411="","",J411*G411)</f>
        <v/>
      </c>
    </row>
    <row r="412" customFormat="false" ht="15" hidden="false" customHeight="false" outlineLevel="0" collapsed="false">
      <c r="A412" s="12"/>
      <c r="B412" s="12"/>
      <c r="C412" s="12"/>
      <c r="D412" s="13"/>
      <c r="E412" s="13"/>
      <c r="F412" s="14"/>
      <c r="G412" s="14"/>
      <c r="H412" s="15" t="str">
        <f aca="false">IF($A412="","",SUMIFS(Movimenti!$D$5:$D$2004,Movimenti!$B$5:$B$2004,$A412,Movimenti!$C$5:$C$2004,"Carico"))</f>
        <v/>
      </c>
      <c r="I412" s="15" t="str">
        <f aca="false">IF($A412="","",SUMIFS(Movimenti!$D$5:$D$2004,Movimenti!$B$5:$B$2004,$A412,Movimenti!$C$5:$C$2004,"Scarico"))</f>
        <v/>
      </c>
      <c r="J412" s="15" t="str">
        <f aca="false">IF($A412="","",H412-I412)</f>
        <v/>
      </c>
      <c r="K412" s="16" t="str">
        <f aca="false">IF($A412="","",IF(J412&lt;=0,"Finito",IF(J412&lt;=E412,"Da riordinare","OK")))</f>
        <v/>
      </c>
      <c r="L412" s="17" t="str">
        <f aca="false">IF($A412="","",J412*F412)</f>
        <v/>
      </c>
      <c r="M412" s="17" t="str">
        <f aca="false">IF($A412="","",J412*G412)</f>
        <v/>
      </c>
    </row>
    <row r="413" customFormat="false" ht="15" hidden="false" customHeight="false" outlineLevel="0" collapsed="false">
      <c r="A413" s="12"/>
      <c r="B413" s="12"/>
      <c r="C413" s="12"/>
      <c r="D413" s="13"/>
      <c r="E413" s="13"/>
      <c r="F413" s="14"/>
      <c r="G413" s="14"/>
      <c r="H413" s="15" t="str">
        <f aca="false">IF($A413="","",SUMIFS(Movimenti!$D$5:$D$2004,Movimenti!$B$5:$B$2004,$A413,Movimenti!$C$5:$C$2004,"Carico"))</f>
        <v/>
      </c>
      <c r="I413" s="15" t="str">
        <f aca="false">IF($A413="","",SUMIFS(Movimenti!$D$5:$D$2004,Movimenti!$B$5:$B$2004,$A413,Movimenti!$C$5:$C$2004,"Scarico"))</f>
        <v/>
      </c>
      <c r="J413" s="15" t="str">
        <f aca="false">IF($A413="","",H413-I413)</f>
        <v/>
      </c>
      <c r="K413" s="16" t="str">
        <f aca="false">IF($A413="","",IF(J413&lt;=0,"Finito",IF(J413&lt;=E413,"Da riordinare","OK")))</f>
        <v/>
      </c>
      <c r="L413" s="17" t="str">
        <f aca="false">IF($A413="","",J413*F413)</f>
        <v/>
      </c>
      <c r="M413" s="17" t="str">
        <f aca="false">IF($A413="","",J413*G413)</f>
        <v/>
      </c>
    </row>
    <row r="414" customFormat="false" ht="15" hidden="false" customHeight="false" outlineLevel="0" collapsed="false">
      <c r="A414" s="12"/>
      <c r="B414" s="12"/>
      <c r="C414" s="12"/>
      <c r="D414" s="13"/>
      <c r="E414" s="13"/>
      <c r="F414" s="14"/>
      <c r="G414" s="14"/>
      <c r="H414" s="15" t="str">
        <f aca="false">IF($A414="","",SUMIFS(Movimenti!$D$5:$D$2004,Movimenti!$B$5:$B$2004,$A414,Movimenti!$C$5:$C$2004,"Carico"))</f>
        <v/>
      </c>
      <c r="I414" s="15" t="str">
        <f aca="false">IF($A414="","",SUMIFS(Movimenti!$D$5:$D$2004,Movimenti!$B$5:$B$2004,$A414,Movimenti!$C$5:$C$2004,"Scarico"))</f>
        <v/>
      </c>
      <c r="J414" s="15" t="str">
        <f aca="false">IF($A414="","",H414-I414)</f>
        <v/>
      </c>
      <c r="K414" s="16" t="str">
        <f aca="false">IF($A414="","",IF(J414&lt;=0,"Finito",IF(J414&lt;=E414,"Da riordinare","OK")))</f>
        <v/>
      </c>
      <c r="L414" s="17" t="str">
        <f aca="false">IF($A414="","",J414*F414)</f>
        <v/>
      </c>
      <c r="M414" s="17" t="str">
        <f aca="false">IF($A414="","",J414*G414)</f>
        <v/>
      </c>
    </row>
    <row r="415" customFormat="false" ht="15" hidden="false" customHeight="false" outlineLevel="0" collapsed="false">
      <c r="A415" s="12"/>
      <c r="B415" s="12"/>
      <c r="C415" s="12"/>
      <c r="D415" s="13"/>
      <c r="E415" s="13"/>
      <c r="F415" s="14"/>
      <c r="G415" s="14"/>
      <c r="H415" s="15" t="str">
        <f aca="false">IF($A415="","",SUMIFS(Movimenti!$D$5:$D$2004,Movimenti!$B$5:$B$2004,$A415,Movimenti!$C$5:$C$2004,"Carico"))</f>
        <v/>
      </c>
      <c r="I415" s="15" t="str">
        <f aca="false">IF($A415="","",SUMIFS(Movimenti!$D$5:$D$2004,Movimenti!$B$5:$B$2004,$A415,Movimenti!$C$5:$C$2004,"Scarico"))</f>
        <v/>
      </c>
      <c r="J415" s="15" t="str">
        <f aca="false">IF($A415="","",H415-I415)</f>
        <v/>
      </c>
      <c r="K415" s="16" t="str">
        <f aca="false">IF($A415="","",IF(J415&lt;=0,"Finito",IF(J415&lt;=E415,"Da riordinare","OK")))</f>
        <v/>
      </c>
      <c r="L415" s="17" t="str">
        <f aca="false">IF($A415="","",J415*F415)</f>
        <v/>
      </c>
      <c r="M415" s="17" t="str">
        <f aca="false">IF($A415="","",J415*G415)</f>
        <v/>
      </c>
    </row>
    <row r="416" customFormat="false" ht="15" hidden="false" customHeight="false" outlineLevel="0" collapsed="false">
      <c r="A416" s="12"/>
      <c r="B416" s="12"/>
      <c r="C416" s="12"/>
      <c r="D416" s="13"/>
      <c r="E416" s="13"/>
      <c r="F416" s="14"/>
      <c r="G416" s="14"/>
      <c r="H416" s="15" t="str">
        <f aca="false">IF($A416="","",SUMIFS(Movimenti!$D$5:$D$2004,Movimenti!$B$5:$B$2004,$A416,Movimenti!$C$5:$C$2004,"Carico"))</f>
        <v/>
      </c>
      <c r="I416" s="15" t="str">
        <f aca="false">IF($A416="","",SUMIFS(Movimenti!$D$5:$D$2004,Movimenti!$B$5:$B$2004,$A416,Movimenti!$C$5:$C$2004,"Scarico"))</f>
        <v/>
      </c>
      <c r="J416" s="15" t="str">
        <f aca="false">IF($A416="","",H416-I416)</f>
        <v/>
      </c>
      <c r="K416" s="16" t="str">
        <f aca="false">IF($A416="","",IF(J416&lt;=0,"Finito",IF(J416&lt;=E416,"Da riordinare","OK")))</f>
        <v/>
      </c>
      <c r="L416" s="17" t="str">
        <f aca="false">IF($A416="","",J416*F416)</f>
        <v/>
      </c>
      <c r="M416" s="17" t="str">
        <f aca="false">IF($A416="","",J416*G416)</f>
        <v/>
      </c>
    </row>
    <row r="417" customFormat="false" ht="15" hidden="false" customHeight="false" outlineLevel="0" collapsed="false">
      <c r="A417" s="12"/>
      <c r="B417" s="12"/>
      <c r="C417" s="12"/>
      <c r="D417" s="13"/>
      <c r="E417" s="13"/>
      <c r="F417" s="14"/>
      <c r="G417" s="14"/>
      <c r="H417" s="15" t="str">
        <f aca="false">IF($A417="","",SUMIFS(Movimenti!$D$5:$D$2004,Movimenti!$B$5:$B$2004,$A417,Movimenti!$C$5:$C$2004,"Carico"))</f>
        <v/>
      </c>
      <c r="I417" s="15" t="str">
        <f aca="false">IF($A417="","",SUMIFS(Movimenti!$D$5:$D$2004,Movimenti!$B$5:$B$2004,$A417,Movimenti!$C$5:$C$2004,"Scarico"))</f>
        <v/>
      </c>
      <c r="J417" s="15" t="str">
        <f aca="false">IF($A417="","",H417-I417)</f>
        <v/>
      </c>
      <c r="K417" s="16" t="str">
        <f aca="false">IF($A417="","",IF(J417&lt;=0,"Finito",IF(J417&lt;=E417,"Da riordinare","OK")))</f>
        <v/>
      </c>
      <c r="L417" s="17" t="str">
        <f aca="false">IF($A417="","",J417*F417)</f>
        <v/>
      </c>
      <c r="M417" s="17" t="str">
        <f aca="false">IF($A417="","",J417*G417)</f>
        <v/>
      </c>
    </row>
    <row r="418" customFormat="false" ht="15" hidden="false" customHeight="false" outlineLevel="0" collapsed="false">
      <c r="A418" s="12"/>
      <c r="B418" s="12"/>
      <c r="C418" s="12"/>
      <c r="D418" s="13"/>
      <c r="E418" s="13"/>
      <c r="F418" s="14"/>
      <c r="G418" s="14"/>
      <c r="H418" s="15" t="str">
        <f aca="false">IF($A418="","",SUMIFS(Movimenti!$D$5:$D$2004,Movimenti!$B$5:$B$2004,$A418,Movimenti!$C$5:$C$2004,"Carico"))</f>
        <v/>
      </c>
      <c r="I418" s="15" t="str">
        <f aca="false">IF($A418="","",SUMIFS(Movimenti!$D$5:$D$2004,Movimenti!$B$5:$B$2004,$A418,Movimenti!$C$5:$C$2004,"Scarico"))</f>
        <v/>
      </c>
      <c r="J418" s="15" t="str">
        <f aca="false">IF($A418="","",H418-I418)</f>
        <v/>
      </c>
      <c r="K418" s="16" t="str">
        <f aca="false">IF($A418="","",IF(J418&lt;=0,"Finito",IF(J418&lt;=E418,"Da riordinare","OK")))</f>
        <v/>
      </c>
      <c r="L418" s="17" t="str">
        <f aca="false">IF($A418="","",J418*F418)</f>
        <v/>
      </c>
      <c r="M418" s="17" t="str">
        <f aca="false">IF($A418="","",J418*G418)</f>
        <v/>
      </c>
    </row>
    <row r="419" customFormat="false" ht="15" hidden="false" customHeight="false" outlineLevel="0" collapsed="false">
      <c r="A419" s="12"/>
      <c r="B419" s="12"/>
      <c r="C419" s="12"/>
      <c r="D419" s="13"/>
      <c r="E419" s="13"/>
      <c r="F419" s="14"/>
      <c r="G419" s="14"/>
      <c r="H419" s="15" t="str">
        <f aca="false">IF($A419="","",SUMIFS(Movimenti!$D$5:$D$2004,Movimenti!$B$5:$B$2004,$A419,Movimenti!$C$5:$C$2004,"Carico"))</f>
        <v/>
      </c>
      <c r="I419" s="15" t="str">
        <f aca="false">IF($A419="","",SUMIFS(Movimenti!$D$5:$D$2004,Movimenti!$B$5:$B$2004,$A419,Movimenti!$C$5:$C$2004,"Scarico"))</f>
        <v/>
      </c>
      <c r="J419" s="15" t="str">
        <f aca="false">IF($A419="","",H419-I419)</f>
        <v/>
      </c>
      <c r="K419" s="16" t="str">
        <f aca="false">IF($A419="","",IF(J419&lt;=0,"Finito",IF(J419&lt;=E419,"Da riordinare","OK")))</f>
        <v/>
      </c>
      <c r="L419" s="17" t="str">
        <f aca="false">IF($A419="","",J419*F419)</f>
        <v/>
      </c>
      <c r="M419" s="17" t="str">
        <f aca="false">IF($A419="","",J419*G419)</f>
        <v/>
      </c>
    </row>
    <row r="420" customFormat="false" ht="15" hidden="false" customHeight="false" outlineLevel="0" collapsed="false">
      <c r="A420" s="12"/>
      <c r="B420" s="12"/>
      <c r="C420" s="12"/>
      <c r="D420" s="13"/>
      <c r="E420" s="13"/>
      <c r="F420" s="14"/>
      <c r="G420" s="14"/>
      <c r="H420" s="15" t="str">
        <f aca="false">IF($A420="","",SUMIFS(Movimenti!$D$5:$D$2004,Movimenti!$B$5:$B$2004,$A420,Movimenti!$C$5:$C$2004,"Carico"))</f>
        <v/>
      </c>
      <c r="I420" s="15" t="str">
        <f aca="false">IF($A420="","",SUMIFS(Movimenti!$D$5:$D$2004,Movimenti!$B$5:$B$2004,$A420,Movimenti!$C$5:$C$2004,"Scarico"))</f>
        <v/>
      </c>
      <c r="J420" s="15" t="str">
        <f aca="false">IF($A420="","",H420-I420)</f>
        <v/>
      </c>
      <c r="K420" s="16" t="str">
        <f aca="false">IF($A420="","",IF(J420&lt;=0,"Finito",IF(J420&lt;=E420,"Da riordinare","OK")))</f>
        <v/>
      </c>
      <c r="L420" s="17" t="str">
        <f aca="false">IF($A420="","",J420*F420)</f>
        <v/>
      </c>
      <c r="M420" s="17" t="str">
        <f aca="false">IF($A420="","",J420*G420)</f>
        <v/>
      </c>
    </row>
    <row r="421" customFormat="false" ht="15" hidden="false" customHeight="false" outlineLevel="0" collapsed="false">
      <c r="A421" s="12"/>
      <c r="B421" s="12"/>
      <c r="C421" s="12"/>
      <c r="D421" s="13"/>
      <c r="E421" s="13"/>
      <c r="F421" s="14"/>
      <c r="G421" s="14"/>
      <c r="H421" s="15" t="str">
        <f aca="false">IF($A421="","",SUMIFS(Movimenti!$D$5:$D$2004,Movimenti!$B$5:$B$2004,$A421,Movimenti!$C$5:$C$2004,"Carico"))</f>
        <v/>
      </c>
      <c r="I421" s="15" t="str">
        <f aca="false">IF($A421="","",SUMIFS(Movimenti!$D$5:$D$2004,Movimenti!$B$5:$B$2004,$A421,Movimenti!$C$5:$C$2004,"Scarico"))</f>
        <v/>
      </c>
      <c r="J421" s="15" t="str">
        <f aca="false">IF($A421="","",H421-I421)</f>
        <v/>
      </c>
      <c r="K421" s="16" t="str">
        <f aca="false">IF($A421="","",IF(J421&lt;=0,"Finito",IF(J421&lt;=E421,"Da riordinare","OK")))</f>
        <v/>
      </c>
      <c r="L421" s="17" t="str">
        <f aca="false">IF($A421="","",J421*F421)</f>
        <v/>
      </c>
      <c r="M421" s="17" t="str">
        <f aca="false">IF($A421="","",J421*G421)</f>
        <v/>
      </c>
    </row>
    <row r="422" customFormat="false" ht="15" hidden="false" customHeight="false" outlineLevel="0" collapsed="false">
      <c r="A422" s="12"/>
      <c r="B422" s="12"/>
      <c r="C422" s="12"/>
      <c r="D422" s="13"/>
      <c r="E422" s="13"/>
      <c r="F422" s="14"/>
      <c r="G422" s="14"/>
      <c r="H422" s="15" t="str">
        <f aca="false">IF($A422="","",SUMIFS(Movimenti!$D$5:$D$2004,Movimenti!$B$5:$B$2004,$A422,Movimenti!$C$5:$C$2004,"Carico"))</f>
        <v/>
      </c>
      <c r="I422" s="15" t="str">
        <f aca="false">IF($A422="","",SUMIFS(Movimenti!$D$5:$D$2004,Movimenti!$B$5:$B$2004,$A422,Movimenti!$C$5:$C$2004,"Scarico"))</f>
        <v/>
      </c>
      <c r="J422" s="15" t="str">
        <f aca="false">IF($A422="","",H422-I422)</f>
        <v/>
      </c>
      <c r="K422" s="16" t="str">
        <f aca="false">IF($A422="","",IF(J422&lt;=0,"Finito",IF(J422&lt;=E422,"Da riordinare","OK")))</f>
        <v/>
      </c>
      <c r="L422" s="17" t="str">
        <f aca="false">IF($A422="","",J422*F422)</f>
        <v/>
      </c>
      <c r="M422" s="17" t="str">
        <f aca="false">IF($A422="","",J422*G422)</f>
        <v/>
      </c>
    </row>
    <row r="423" customFormat="false" ht="15" hidden="false" customHeight="false" outlineLevel="0" collapsed="false">
      <c r="A423" s="12"/>
      <c r="B423" s="12"/>
      <c r="C423" s="12"/>
      <c r="D423" s="13"/>
      <c r="E423" s="13"/>
      <c r="F423" s="14"/>
      <c r="G423" s="14"/>
      <c r="H423" s="15" t="str">
        <f aca="false">IF($A423="","",SUMIFS(Movimenti!$D$5:$D$2004,Movimenti!$B$5:$B$2004,$A423,Movimenti!$C$5:$C$2004,"Carico"))</f>
        <v/>
      </c>
      <c r="I423" s="15" t="str">
        <f aca="false">IF($A423="","",SUMIFS(Movimenti!$D$5:$D$2004,Movimenti!$B$5:$B$2004,$A423,Movimenti!$C$5:$C$2004,"Scarico"))</f>
        <v/>
      </c>
      <c r="J423" s="15" t="str">
        <f aca="false">IF($A423="","",H423-I423)</f>
        <v/>
      </c>
      <c r="K423" s="16" t="str">
        <f aca="false">IF($A423="","",IF(J423&lt;=0,"Finito",IF(J423&lt;=E423,"Da riordinare","OK")))</f>
        <v/>
      </c>
      <c r="L423" s="17" t="str">
        <f aca="false">IF($A423="","",J423*F423)</f>
        <v/>
      </c>
      <c r="M423" s="17" t="str">
        <f aca="false">IF($A423="","",J423*G423)</f>
        <v/>
      </c>
    </row>
    <row r="424" customFormat="false" ht="15" hidden="false" customHeight="false" outlineLevel="0" collapsed="false">
      <c r="A424" s="12"/>
      <c r="B424" s="12"/>
      <c r="C424" s="12"/>
      <c r="D424" s="13"/>
      <c r="E424" s="13"/>
      <c r="F424" s="14"/>
      <c r="G424" s="14"/>
      <c r="H424" s="15" t="str">
        <f aca="false">IF($A424="","",SUMIFS(Movimenti!$D$5:$D$2004,Movimenti!$B$5:$B$2004,$A424,Movimenti!$C$5:$C$2004,"Carico"))</f>
        <v/>
      </c>
      <c r="I424" s="15" t="str">
        <f aca="false">IF($A424="","",SUMIFS(Movimenti!$D$5:$D$2004,Movimenti!$B$5:$B$2004,$A424,Movimenti!$C$5:$C$2004,"Scarico"))</f>
        <v/>
      </c>
      <c r="J424" s="15" t="str">
        <f aca="false">IF($A424="","",H424-I424)</f>
        <v/>
      </c>
      <c r="K424" s="16" t="str">
        <f aca="false">IF($A424="","",IF(J424&lt;=0,"Finito",IF(J424&lt;=E424,"Da riordinare","OK")))</f>
        <v/>
      </c>
      <c r="L424" s="17" t="str">
        <f aca="false">IF($A424="","",J424*F424)</f>
        <v/>
      </c>
      <c r="M424" s="17" t="str">
        <f aca="false">IF($A424="","",J424*G424)</f>
        <v/>
      </c>
    </row>
    <row r="425" customFormat="false" ht="15" hidden="false" customHeight="false" outlineLevel="0" collapsed="false">
      <c r="A425" s="12"/>
      <c r="B425" s="12"/>
      <c r="C425" s="12"/>
      <c r="D425" s="13"/>
      <c r="E425" s="13"/>
      <c r="F425" s="14"/>
      <c r="G425" s="14"/>
      <c r="H425" s="15" t="str">
        <f aca="false">IF($A425="","",SUMIFS(Movimenti!$D$5:$D$2004,Movimenti!$B$5:$B$2004,$A425,Movimenti!$C$5:$C$2004,"Carico"))</f>
        <v/>
      </c>
      <c r="I425" s="15" t="str">
        <f aca="false">IF($A425="","",SUMIFS(Movimenti!$D$5:$D$2004,Movimenti!$B$5:$B$2004,$A425,Movimenti!$C$5:$C$2004,"Scarico"))</f>
        <v/>
      </c>
      <c r="J425" s="15" t="str">
        <f aca="false">IF($A425="","",H425-I425)</f>
        <v/>
      </c>
      <c r="K425" s="16" t="str">
        <f aca="false">IF($A425="","",IF(J425&lt;=0,"Finito",IF(J425&lt;=E425,"Da riordinare","OK")))</f>
        <v/>
      </c>
      <c r="L425" s="17" t="str">
        <f aca="false">IF($A425="","",J425*F425)</f>
        <v/>
      </c>
      <c r="M425" s="17" t="str">
        <f aca="false">IF($A425="","",J425*G425)</f>
        <v/>
      </c>
    </row>
    <row r="426" customFormat="false" ht="15" hidden="false" customHeight="false" outlineLevel="0" collapsed="false">
      <c r="A426" s="12"/>
      <c r="B426" s="12"/>
      <c r="C426" s="12"/>
      <c r="D426" s="13"/>
      <c r="E426" s="13"/>
      <c r="F426" s="14"/>
      <c r="G426" s="14"/>
      <c r="H426" s="15" t="str">
        <f aca="false">IF($A426="","",SUMIFS(Movimenti!$D$5:$D$2004,Movimenti!$B$5:$B$2004,$A426,Movimenti!$C$5:$C$2004,"Carico"))</f>
        <v/>
      </c>
      <c r="I426" s="15" t="str">
        <f aca="false">IF($A426="","",SUMIFS(Movimenti!$D$5:$D$2004,Movimenti!$B$5:$B$2004,$A426,Movimenti!$C$5:$C$2004,"Scarico"))</f>
        <v/>
      </c>
      <c r="J426" s="15" t="str">
        <f aca="false">IF($A426="","",H426-I426)</f>
        <v/>
      </c>
      <c r="K426" s="16" t="str">
        <f aca="false">IF($A426="","",IF(J426&lt;=0,"Finito",IF(J426&lt;=E426,"Da riordinare","OK")))</f>
        <v/>
      </c>
      <c r="L426" s="17" t="str">
        <f aca="false">IF($A426="","",J426*F426)</f>
        <v/>
      </c>
      <c r="M426" s="17" t="str">
        <f aca="false">IF($A426="","",J426*G426)</f>
        <v/>
      </c>
    </row>
    <row r="427" customFormat="false" ht="15" hidden="false" customHeight="false" outlineLevel="0" collapsed="false">
      <c r="A427" s="12"/>
      <c r="B427" s="12"/>
      <c r="C427" s="12"/>
      <c r="D427" s="13"/>
      <c r="E427" s="13"/>
      <c r="F427" s="14"/>
      <c r="G427" s="14"/>
      <c r="H427" s="15" t="str">
        <f aca="false">IF($A427="","",SUMIFS(Movimenti!$D$5:$D$2004,Movimenti!$B$5:$B$2004,$A427,Movimenti!$C$5:$C$2004,"Carico"))</f>
        <v/>
      </c>
      <c r="I427" s="15" t="str">
        <f aca="false">IF($A427="","",SUMIFS(Movimenti!$D$5:$D$2004,Movimenti!$B$5:$B$2004,$A427,Movimenti!$C$5:$C$2004,"Scarico"))</f>
        <v/>
      </c>
      <c r="J427" s="15" t="str">
        <f aca="false">IF($A427="","",H427-I427)</f>
        <v/>
      </c>
      <c r="K427" s="16" t="str">
        <f aca="false">IF($A427="","",IF(J427&lt;=0,"Finito",IF(J427&lt;=E427,"Da riordinare","OK")))</f>
        <v/>
      </c>
      <c r="L427" s="17" t="str">
        <f aca="false">IF($A427="","",J427*F427)</f>
        <v/>
      </c>
      <c r="M427" s="17" t="str">
        <f aca="false">IF($A427="","",J427*G427)</f>
        <v/>
      </c>
    </row>
    <row r="428" customFormat="false" ht="15" hidden="false" customHeight="false" outlineLevel="0" collapsed="false">
      <c r="A428" s="12"/>
      <c r="B428" s="12"/>
      <c r="C428" s="12"/>
      <c r="D428" s="13"/>
      <c r="E428" s="13"/>
      <c r="F428" s="14"/>
      <c r="G428" s="14"/>
      <c r="H428" s="15" t="str">
        <f aca="false">IF($A428="","",SUMIFS(Movimenti!$D$5:$D$2004,Movimenti!$B$5:$B$2004,$A428,Movimenti!$C$5:$C$2004,"Carico"))</f>
        <v/>
      </c>
      <c r="I428" s="15" t="str">
        <f aca="false">IF($A428="","",SUMIFS(Movimenti!$D$5:$D$2004,Movimenti!$B$5:$B$2004,$A428,Movimenti!$C$5:$C$2004,"Scarico"))</f>
        <v/>
      </c>
      <c r="J428" s="15" t="str">
        <f aca="false">IF($A428="","",H428-I428)</f>
        <v/>
      </c>
      <c r="K428" s="16" t="str">
        <f aca="false">IF($A428="","",IF(J428&lt;=0,"Finito",IF(J428&lt;=E428,"Da riordinare","OK")))</f>
        <v/>
      </c>
      <c r="L428" s="17" t="str">
        <f aca="false">IF($A428="","",J428*F428)</f>
        <v/>
      </c>
      <c r="M428" s="17" t="str">
        <f aca="false">IF($A428="","",J428*G428)</f>
        <v/>
      </c>
    </row>
    <row r="429" customFormat="false" ht="15" hidden="false" customHeight="false" outlineLevel="0" collapsed="false">
      <c r="A429" s="12"/>
      <c r="B429" s="12"/>
      <c r="C429" s="12"/>
      <c r="D429" s="13"/>
      <c r="E429" s="13"/>
      <c r="F429" s="14"/>
      <c r="G429" s="14"/>
      <c r="H429" s="15" t="str">
        <f aca="false">IF($A429="","",SUMIFS(Movimenti!$D$5:$D$2004,Movimenti!$B$5:$B$2004,$A429,Movimenti!$C$5:$C$2004,"Carico"))</f>
        <v/>
      </c>
      <c r="I429" s="15" t="str">
        <f aca="false">IF($A429="","",SUMIFS(Movimenti!$D$5:$D$2004,Movimenti!$B$5:$B$2004,$A429,Movimenti!$C$5:$C$2004,"Scarico"))</f>
        <v/>
      </c>
      <c r="J429" s="15" t="str">
        <f aca="false">IF($A429="","",H429-I429)</f>
        <v/>
      </c>
      <c r="K429" s="16" t="str">
        <f aca="false">IF($A429="","",IF(J429&lt;=0,"Finito",IF(J429&lt;=E429,"Da riordinare","OK")))</f>
        <v/>
      </c>
      <c r="L429" s="17" t="str">
        <f aca="false">IF($A429="","",J429*F429)</f>
        <v/>
      </c>
      <c r="M429" s="17" t="str">
        <f aca="false">IF($A429="","",J429*G429)</f>
        <v/>
      </c>
    </row>
    <row r="430" customFormat="false" ht="15" hidden="false" customHeight="false" outlineLevel="0" collapsed="false">
      <c r="A430" s="12"/>
      <c r="B430" s="12"/>
      <c r="C430" s="12"/>
      <c r="D430" s="13"/>
      <c r="E430" s="13"/>
      <c r="F430" s="14"/>
      <c r="G430" s="14"/>
      <c r="H430" s="15" t="str">
        <f aca="false">IF($A430="","",SUMIFS(Movimenti!$D$5:$D$2004,Movimenti!$B$5:$B$2004,$A430,Movimenti!$C$5:$C$2004,"Carico"))</f>
        <v/>
      </c>
      <c r="I430" s="15" t="str">
        <f aca="false">IF($A430="","",SUMIFS(Movimenti!$D$5:$D$2004,Movimenti!$B$5:$B$2004,$A430,Movimenti!$C$5:$C$2004,"Scarico"))</f>
        <v/>
      </c>
      <c r="J430" s="15" t="str">
        <f aca="false">IF($A430="","",H430-I430)</f>
        <v/>
      </c>
      <c r="K430" s="16" t="str">
        <f aca="false">IF($A430="","",IF(J430&lt;=0,"Finito",IF(J430&lt;=E430,"Da riordinare","OK")))</f>
        <v/>
      </c>
      <c r="L430" s="17" t="str">
        <f aca="false">IF($A430="","",J430*F430)</f>
        <v/>
      </c>
      <c r="M430" s="17" t="str">
        <f aca="false">IF($A430="","",J430*G430)</f>
        <v/>
      </c>
    </row>
    <row r="431" customFormat="false" ht="15" hidden="false" customHeight="false" outlineLevel="0" collapsed="false">
      <c r="A431" s="12"/>
      <c r="B431" s="12"/>
      <c r="C431" s="12"/>
      <c r="D431" s="13"/>
      <c r="E431" s="13"/>
      <c r="F431" s="14"/>
      <c r="G431" s="14"/>
      <c r="H431" s="15" t="str">
        <f aca="false">IF($A431="","",SUMIFS(Movimenti!$D$5:$D$2004,Movimenti!$B$5:$B$2004,$A431,Movimenti!$C$5:$C$2004,"Carico"))</f>
        <v/>
      </c>
      <c r="I431" s="15" t="str">
        <f aca="false">IF($A431="","",SUMIFS(Movimenti!$D$5:$D$2004,Movimenti!$B$5:$B$2004,$A431,Movimenti!$C$5:$C$2004,"Scarico"))</f>
        <v/>
      </c>
      <c r="J431" s="15" t="str">
        <f aca="false">IF($A431="","",H431-I431)</f>
        <v/>
      </c>
      <c r="K431" s="16" t="str">
        <f aca="false">IF($A431="","",IF(J431&lt;=0,"Finito",IF(J431&lt;=E431,"Da riordinare","OK")))</f>
        <v/>
      </c>
      <c r="L431" s="17" t="str">
        <f aca="false">IF($A431="","",J431*F431)</f>
        <v/>
      </c>
      <c r="M431" s="17" t="str">
        <f aca="false">IF($A431="","",J431*G431)</f>
        <v/>
      </c>
    </row>
    <row r="432" customFormat="false" ht="15" hidden="false" customHeight="false" outlineLevel="0" collapsed="false">
      <c r="A432" s="12"/>
      <c r="B432" s="12"/>
      <c r="C432" s="12"/>
      <c r="D432" s="13"/>
      <c r="E432" s="13"/>
      <c r="F432" s="14"/>
      <c r="G432" s="14"/>
      <c r="H432" s="15" t="str">
        <f aca="false">IF($A432="","",SUMIFS(Movimenti!$D$5:$D$2004,Movimenti!$B$5:$B$2004,$A432,Movimenti!$C$5:$C$2004,"Carico"))</f>
        <v/>
      </c>
      <c r="I432" s="15" t="str">
        <f aca="false">IF($A432="","",SUMIFS(Movimenti!$D$5:$D$2004,Movimenti!$B$5:$B$2004,$A432,Movimenti!$C$5:$C$2004,"Scarico"))</f>
        <v/>
      </c>
      <c r="J432" s="15" t="str">
        <f aca="false">IF($A432="","",H432-I432)</f>
        <v/>
      </c>
      <c r="K432" s="16" t="str">
        <f aca="false">IF($A432="","",IF(J432&lt;=0,"Finito",IF(J432&lt;=E432,"Da riordinare","OK")))</f>
        <v/>
      </c>
      <c r="L432" s="17" t="str">
        <f aca="false">IF($A432="","",J432*F432)</f>
        <v/>
      </c>
      <c r="M432" s="17" t="str">
        <f aca="false">IF($A432="","",J432*G432)</f>
        <v/>
      </c>
    </row>
    <row r="433" customFormat="false" ht="15" hidden="false" customHeight="false" outlineLevel="0" collapsed="false">
      <c r="A433" s="12"/>
      <c r="B433" s="12"/>
      <c r="C433" s="12"/>
      <c r="D433" s="13"/>
      <c r="E433" s="13"/>
      <c r="F433" s="14"/>
      <c r="G433" s="14"/>
      <c r="H433" s="15" t="str">
        <f aca="false">IF($A433="","",SUMIFS(Movimenti!$D$5:$D$2004,Movimenti!$B$5:$B$2004,$A433,Movimenti!$C$5:$C$2004,"Carico"))</f>
        <v/>
      </c>
      <c r="I433" s="15" t="str">
        <f aca="false">IF($A433="","",SUMIFS(Movimenti!$D$5:$D$2004,Movimenti!$B$5:$B$2004,$A433,Movimenti!$C$5:$C$2004,"Scarico"))</f>
        <v/>
      </c>
      <c r="J433" s="15" t="str">
        <f aca="false">IF($A433="","",H433-I433)</f>
        <v/>
      </c>
      <c r="K433" s="16" t="str">
        <f aca="false">IF($A433="","",IF(J433&lt;=0,"Finito",IF(J433&lt;=E433,"Da riordinare","OK")))</f>
        <v/>
      </c>
      <c r="L433" s="17" t="str">
        <f aca="false">IF($A433="","",J433*F433)</f>
        <v/>
      </c>
      <c r="M433" s="17" t="str">
        <f aca="false">IF($A433="","",J433*G433)</f>
        <v/>
      </c>
    </row>
    <row r="434" customFormat="false" ht="15" hidden="false" customHeight="false" outlineLevel="0" collapsed="false">
      <c r="A434" s="12"/>
      <c r="B434" s="12"/>
      <c r="C434" s="12"/>
      <c r="D434" s="13"/>
      <c r="E434" s="13"/>
      <c r="F434" s="14"/>
      <c r="G434" s="14"/>
      <c r="H434" s="15" t="str">
        <f aca="false">IF($A434="","",SUMIFS(Movimenti!$D$5:$D$2004,Movimenti!$B$5:$B$2004,$A434,Movimenti!$C$5:$C$2004,"Carico"))</f>
        <v/>
      </c>
      <c r="I434" s="15" t="str">
        <f aca="false">IF($A434="","",SUMIFS(Movimenti!$D$5:$D$2004,Movimenti!$B$5:$B$2004,$A434,Movimenti!$C$5:$C$2004,"Scarico"))</f>
        <v/>
      </c>
      <c r="J434" s="15" t="str">
        <f aca="false">IF($A434="","",H434-I434)</f>
        <v/>
      </c>
      <c r="K434" s="16" t="str">
        <f aca="false">IF($A434="","",IF(J434&lt;=0,"Finito",IF(J434&lt;=E434,"Da riordinare","OK")))</f>
        <v/>
      </c>
      <c r="L434" s="17" t="str">
        <f aca="false">IF($A434="","",J434*F434)</f>
        <v/>
      </c>
      <c r="M434" s="17" t="str">
        <f aca="false">IF($A434="","",J434*G434)</f>
        <v/>
      </c>
    </row>
    <row r="435" customFormat="false" ht="15" hidden="false" customHeight="false" outlineLevel="0" collapsed="false">
      <c r="A435" s="12"/>
      <c r="B435" s="12"/>
      <c r="C435" s="12"/>
      <c r="D435" s="13"/>
      <c r="E435" s="13"/>
      <c r="F435" s="14"/>
      <c r="G435" s="14"/>
      <c r="H435" s="15" t="str">
        <f aca="false">IF($A435="","",SUMIFS(Movimenti!$D$5:$D$2004,Movimenti!$B$5:$B$2004,$A435,Movimenti!$C$5:$C$2004,"Carico"))</f>
        <v/>
      </c>
      <c r="I435" s="15" t="str">
        <f aca="false">IF($A435="","",SUMIFS(Movimenti!$D$5:$D$2004,Movimenti!$B$5:$B$2004,$A435,Movimenti!$C$5:$C$2004,"Scarico"))</f>
        <v/>
      </c>
      <c r="J435" s="15" t="str">
        <f aca="false">IF($A435="","",H435-I435)</f>
        <v/>
      </c>
      <c r="K435" s="16" t="str">
        <f aca="false">IF($A435="","",IF(J435&lt;=0,"Finito",IF(J435&lt;=E435,"Da riordinare","OK")))</f>
        <v/>
      </c>
      <c r="L435" s="17" t="str">
        <f aca="false">IF($A435="","",J435*F435)</f>
        <v/>
      </c>
      <c r="M435" s="17" t="str">
        <f aca="false">IF($A435="","",J435*G435)</f>
        <v/>
      </c>
    </row>
    <row r="436" customFormat="false" ht="15" hidden="false" customHeight="false" outlineLevel="0" collapsed="false">
      <c r="A436" s="12"/>
      <c r="B436" s="12"/>
      <c r="C436" s="12"/>
      <c r="D436" s="13"/>
      <c r="E436" s="13"/>
      <c r="F436" s="14"/>
      <c r="G436" s="14"/>
      <c r="H436" s="15" t="str">
        <f aca="false">IF($A436="","",SUMIFS(Movimenti!$D$5:$D$2004,Movimenti!$B$5:$B$2004,$A436,Movimenti!$C$5:$C$2004,"Carico"))</f>
        <v/>
      </c>
      <c r="I436" s="15" t="str">
        <f aca="false">IF($A436="","",SUMIFS(Movimenti!$D$5:$D$2004,Movimenti!$B$5:$B$2004,$A436,Movimenti!$C$5:$C$2004,"Scarico"))</f>
        <v/>
      </c>
      <c r="J436" s="15" t="str">
        <f aca="false">IF($A436="","",H436-I436)</f>
        <v/>
      </c>
      <c r="K436" s="16" t="str">
        <f aca="false">IF($A436="","",IF(J436&lt;=0,"Finito",IF(J436&lt;=E436,"Da riordinare","OK")))</f>
        <v/>
      </c>
      <c r="L436" s="17" t="str">
        <f aca="false">IF($A436="","",J436*F436)</f>
        <v/>
      </c>
      <c r="M436" s="17" t="str">
        <f aca="false">IF($A436="","",J436*G436)</f>
        <v/>
      </c>
    </row>
    <row r="437" customFormat="false" ht="15" hidden="false" customHeight="false" outlineLevel="0" collapsed="false">
      <c r="A437" s="12"/>
      <c r="B437" s="12"/>
      <c r="C437" s="12"/>
      <c r="D437" s="13"/>
      <c r="E437" s="13"/>
      <c r="F437" s="14"/>
      <c r="G437" s="14"/>
      <c r="H437" s="15" t="str">
        <f aca="false">IF($A437="","",SUMIFS(Movimenti!$D$5:$D$2004,Movimenti!$B$5:$B$2004,$A437,Movimenti!$C$5:$C$2004,"Carico"))</f>
        <v/>
      </c>
      <c r="I437" s="15" t="str">
        <f aca="false">IF($A437="","",SUMIFS(Movimenti!$D$5:$D$2004,Movimenti!$B$5:$B$2004,$A437,Movimenti!$C$5:$C$2004,"Scarico"))</f>
        <v/>
      </c>
      <c r="J437" s="15" t="str">
        <f aca="false">IF($A437="","",H437-I437)</f>
        <v/>
      </c>
      <c r="K437" s="16" t="str">
        <f aca="false">IF($A437="","",IF(J437&lt;=0,"Finito",IF(J437&lt;=E437,"Da riordinare","OK")))</f>
        <v/>
      </c>
      <c r="L437" s="17" t="str">
        <f aca="false">IF($A437="","",J437*F437)</f>
        <v/>
      </c>
      <c r="M437" s="17" t="str">
        <f aca="false">IF($A437="","",J437*G437)</f>
        <v/>
      </c>
    </row>
    <row r="438" customFormat="false" ht="15" hidden="false" customHeight="false" outlineLevel="0" collapsed="false">
      <c r="A438" s="12"/>
      <c r="B438" s="12"/>
      <c r="C438" s="12"/>
      <c r="D438" s="13"/>
      <c r="E438" s="13"/>
      <c r="F438" s="14"/>
      <c r="G438" s="14"/>
      <c r="H438" s="15" t="str">
        <f aca="false">IF($A438="","",SUMIFS(Movimenti!$D$5:$D$2004,Movimenti!$B$5:$B$2004,$A438,Movimenti!$C$5:$C$2004,"Carico"))</f>
        <v/>
      </c>
      <c r="I438" s="15" t="str">
        <f aca="false">IF($A438="","",SUMIFS(Movimenti!$D$5:$D$2004,Movimenti!$B$5:$B$2004,$A438,Movimenti!$C$5:$C$2004,"Scarico"))</f>
        <v/>
      </c>
      <c r="J438" s="15" t="str">
        <f aca="false">IF($A438="","",H438-I438)</f>
        <v/>
      </c>
      <c r="K438" s="16" t="str">
        <f aca="false">IF($A438="","",IF(J438&lt;=0,"Finito",IF(J438&lt;=E438,"Da riordinare","OK")))</f>
        <v/>
      </c>
      <c r="L438" s="17" t="str">
        <f aca="false">IF($A438="","",J438*F438)</f>
        <v/>
      </c>
      <c r="M438" s="17" t="str">
        <f aca="false">IF($A438="","",J438*G438)</f>
        <v/>
      </c>
    </row>
    <row r="439" customFormat="false" ht="15" hidden="false" customHeight="false" outlineLevel="0" collapsed="false">
      <c r="A439" s="12"/>
      <c r="B439" s="12"/>
      <c r="C439" s="12"/>
      <c r="D439" s="13"/>
      <c r="E439" s="13"/>
      <c r="F439" s="14"/>
      <c r="G439" s="14"/>
      <c r="H439" s="15" t="str">
        <f aca="false">IF($A439="","",SUMIFS(Movimenti!$D$5:$D$2004,Movimenti!$B$5:$B$2004,$A439,Movimenti!$C$5:$C$2004,"Carico"))</f>
        <v/>
      </c>
      <c r="I439" s="15" t="str">
        <f aca="false">IF($A439="","",SUMIFS(Movimenti!$D$5:$D$2004,Movimenti!$B$5:$B$2004,$A439,Movimenti!$C$5:$C$2004,"Scarico"))</f>
        <v/>
      </c>
      <c r="J439" s="15" t="str">
        <f aca="false">IF($A439="","",H439-I439)</f>
        <v/>
      </c>
      <c r="K439" s="16" t="str">
        <f aca="false">IF($A439="","",IF(J439&lt;=0,"Finito",IF(J439&lt;=E439,"Da riordinare","OK")))</f>
        <v/>
      </c>
      <c r="L439" s="17" t="str">
        <f aca="false">IF($A439="","",J439*F439)</f>
        <v/>
      </c>
      <c r="M439" s="17" t="str">
        <f aca="false">IF($A439="","",J439*G439)</f>
        <v/>
      </c>
    </row>
    <row r="440" customFormat="false" ht="15" hidden="false" customHeight="false" outlineLevel="0" collapsed="false">
      <c r="A440" s="12"/>
      <c r="B440" s="12"/>
      <c r="C440" s="12"/>
      <c r="D440" s="13"/>
      <c r="E440" s="13"/>
      <c r="F440" s="14"/>
      <c r="G440" s="14"/>
      <c r="H440" s="15" t="str">
        <f aca="false">IF($A440="","",SUMIFS(Movimenti!$D$5:$D$2004,Movimenti!$B$5:$B$2004,$A440,Movimenti!$C$5:$C$2004,"Carico"))</f>
        <v/>
      </c>
      <c r="I440" s="15" t="str">
        <f aca="false">IF($A440="","",SUMIFS(Movimenti!$D$5:$D$2004,Movimenti!$B$5:$B$2004,$A440,Movimenti!$C$5:$C$2004,"Scarico"))</f>
        <v/>
      </c>
      <c r="J440" s="15" t="str">
        <f aca="false">IF($A440="","",H440-I440)</f>
        <v/>
      </c>
      <c r="K440" s="16" t="str">
        <f aca="false">IF($A440="","",IF(J440&lt;=0,"Finito",IF(J440&lt;=E440,"Da riordinare","OK")))</f>
        <v/>
      </c>
      <c r="L440" s="17" t="str">
        <f aca="false">IF($A440="","",J440*F440)</f>
        <v/>
      </c>
      <c r="M440" s="17" t="str">
        <f aca="false">IF($A440="","",J440*G440)</f>
        <v/>
      </c>
    </row>
    <row r="441" customFormat="false" ht="15" hidden="false" customHeight="false" outlineLevel="0" collapsed="false">
      <c r="A441" s="12"/>
      <c r="B441" s="12"/>
      <c r="C441" s="12"/>
      <c r="D441" s="13"/>
      <c r="E441" s="13"/>
      <c r="F441" s="14"/>
      <c r="G441" s="14"/>
      <c r="H441" s="15" t="str">
        <f aca="false">IF($A441="","",SUMIFS(Movimenti!$D$5:$D$2004,Movimenti!$B$5:$B$2004,$A441,Movimenti!$C$5:$C$2004,"Carico"))</f>
        <v/>
      </c>
      <c r="I441" s="15" t="str">
        <f aca="false">IF($A441="","",SUMIFS(Movimenti!$D$5:$D$2004,Movimenti!$B$5:$B$2004,$A441,Movimenti!$C$5:$C$2004,"Scarico"))</f>
        <v/>
      </c>
      <c r="J441" s="15" t="str">
        <f aca="false">IF($A441="","",H441-I441)</f>
        <v/>
      </c>
      <c r="K441" s="16" t="str">
        <f aca="false">IF($A441="","",IF(J441&lt;=0,"Finito",IF(J441&lt;=E441,"Da riordinare","OK")))</f>
        <v/>
      </c>
      <c r="L441" s="17" t="str">
        <f aca="false">IF($A441="","",J441*F441)</f>
        <v/>
      </c>
      <c r="M441" s="17" t="str">
        <f aca="false">IF($A441="","",J441*G441)</f>
        <v/>
      </c>
    </row>
    <row r="442" customFormat="false" ht="15" hidden="false" customHeight="false" outlineLevel="0" collapsed="false">
      <c r="A442" s="12"/>
      <c r="B442" s="12"/>
      <c r="C442" s="12"/>
      <c r="D442" s="13"/>
      <c r="E442" s="13"/>
      <c r="F442" s="14"/>
      <c r="G442" s="14"/>
      <c r="H442" s="15" t="str">
        <f aca="false">IF($A442="","",SUMIFS(Movimenti!$D$5:$D$2004,Movimenti!$B$5:$B$2004,$A442,Movimenti!$C$5:$C$2004,"Carico"))</f>
        <v/>
      </c>
      <c r="I442" s="15" t="str">
        <f aca="false">IF($A442="","",SUMIFS(Movimenti!$D$5:$D$2004,Movimenti!$B$5:$B$2004,$A442,Movimenti!$C$5:$C$2004,"Scarico"))</f>
        <v/>
      </c>
      <c r="J442" s="15" t="str">
        <f aca="false">IF($A442="","",H442-I442)</f>
        <v/>
      </c>
      <c r="K442" s="16" t="str">
        <f aca="false">IF($A442="","",IF(J442&lt;=0,"Finito",IF(J442&lt;=E442,"Da riordinare","OK")))</f>
        <v/>
      </c>
      <c r="L442" s="17" t="str">
        <f aca="false">IF($A442="","",J442*F442)</f>
        <v/>
      </c>
      <c r="M442" s="17" t="str">
        <f aca="false">IF($A442="","",J442*G442)</f>
        <v/>
      </c>
    </row>
    <row r="443" customFormat="false" ht="15" hidden="false" customHeight="false" outlineLevel="0" collapsed="false">
      <c r="A443" s="12"/>
      <c r="B443" s="12"/>
      <c r="C443" s="12"/>
      <c r="D443" s="13"/>
      <c r="E443" s="13"/>
      <c r="F443" s="14"/>
      <c r="G443" s="14"/>
      <c r="H443" s="15" t="str">
        <f aca="false">IF($A443="","",SUMIFS(Movimenti!$D$5:$D$2004,Movimenti!$B$5:$B$2004,$A443,Movimenti!$C$5:$C$2004,"Carico"))</f>
        <v/>
      </c>
      <c r="I443" s="15" t="str">
        <f aca="false">IF($A443="","",SUMIFS(Movimenti!$D$5:$D$2004,Movimenti!$B$5:$B$2004,$A443,Movimenti!$C$5:$C$2004,"Scarico"))</f>
        <v/>
      </c>
      <c r="J443" s="15" t="str">
        <f aca="false">IF($A443="","",H443-I443)</f>
        <v/>
      </c>
      <c r="K443" s="16" t="str">
        <f aca="false">IF($A443="","",IF(J443&lt;=0,"Finito",IF(J443&lt;=E443,"Da riordinare","OK")))</f>
        <v/>
      </c>
      <c r="L443" s="17" t="str">
        <f aca="false">IF($A443="","",J443*F443)</f>
        <v/>
      </c>
      <c r="M443" s="17" t="str">
        <f aca="false">IF($A443="","",J443*G443)</f>
        <v/>
      </c>
    </row>
    <row r="444" customFormat="false" ht="15" hidden="false" customHeight="false" outlineLevel="0" collapsed="false">
      <c r="A444" s="12"/>
      <c r="B444" s="12"/>
      <c r="C444" s="12"/>
      <c r="D444" s="13"/>
      <c r="E444" s="13"/>
      <c r="F444" s="14"/>
      <c r="G444" s="14"/>
      <c r="H444" s="15" t="str">
        <f aca="false">IF($A444="","",SUMIFS(Movimenti!$D$5:$D$2004,Movimenti!$B$5:$B$2004,$A444,Movimenti!$C$5:$C$2004,"Carico"))</f>
        <v/>
      </c>
      <c r="I444" s="15" t="str">
        <f aca="false">IF($A444="","",SUMIFS(Movimenti!$D$5:$D$2004,Movimenti!$B$5:$B$2004,$A444,Movimenti!$C$5:$C$2004,"Scarico"))</f>
        <v/>
      </c>
      <c r="J444" s="15" t="str">
        <f aca="false">IF($A444="","",H444-I444)</f>
        <v/>
      </c>
      <c r="K444" s="16" t="str">
        <f aca="false">IF($A444="","",IF(J444&lt;=0,"Finito",IF(J444&lt;=E444,"Da riordinare","OK")))</f>
        <v/>
      </c>
      <c r="L444" s="17" t="str">
        <f aca="false">IF($A444="","",J444*F444)</f>
        <v/>
      </c>
      <c r="M444" s="17" t="str">
        <f aca="false">IF($A444="","",J444*G444)</f>
        <v/>
      </c>
    </row>
    <row r="445" customFormat="false" ht="15" hidden="false" customHeight="false" outlineLevel="0" collapsed="false">
      <c r="A445" s="12"/>
      <c r="B445" s="12"/>
      <c r="C445" s="12"/>
      <c r="D445" s="13"/>
      <c r="E445" s="13"/>
      <c r="F445" s="14"/>
      <c r="G445" s="14"/>
      <c r="H445" s="15" t="str">
        <f aca="false">IF($A445="","",SUMIFS(Movimenti!$D$5:$D$2004,Movimenti!$B$5:$B$2004,$A445,Movimenti!$C$5:$C$2004,"Carico"))</f>
        <v/>
      </c>
      <c r="I445" s="15" t="str">
        <f aca="false">IF($A445="","",SUMIFS(Movimenti!$D$5:$D$2004,Movimenti!$B$5:$B$2004,$A445,Movimenti!$C$5:$C$2004,"Scarico"))</f>
        <v/>
      </c>
      <c r="J445" s="15" t="str">
        <f aca="false">IF($A445="","",H445-I445)</f>
        <v/>
      </c>
      <c r="K445" s="16" t="str">
        <f aca="false">IF($A445="","",IF(J445&lt;=0,"Finito",IF(J445&lt;=E445,"Da riordinare","OK")))</f>
        <v/>
      </c>
      <c r="L445" s="17" t="str">
        <f aca="false">IF($A445="","",J445*F445)</f>
        <v/>
      </c>
      <c r="M445" s="17" t="str">
        <f aca="false">IF($A445="","",J445*G445)</f>
        <v/>
      </c>
    </row>
    <row r="446" customFormat="false" ht="15" hidden="false" customHeight="false" outlineLevel="0" collapsed="false">
      <c r="A446" s="12"/>
      <c r="B446" s="12"/>
      <c r="C446" s="12"/>
      <c r="D446" s="13"/>
      <c r="E446" s="13"/>
      <c r="F446" s="14"/>
      <c r="G446" s="14"/>
      <c r="H446" s="15" t="str">
        <f aca="false">IF($A446="","",SUMIFS(Movimenti!$D$5:$D$2004,Movimenti!$B$5:$B$2004,$A446,Movimenti!$C$5:$C$2004,"Carico"))</f>
        <v/>
      </c>
      <c r="I446" s="15" t="str">
        <f aca="false">IF($A446="","",SUMIFS(Movimenti!$D$5:$D$2004,Movimenti!$B$5:$B$2004,$A446,Movimenti!$C$5:$C$2004,"Scarico"))</f>
        <v/>
      </c>
      <c r="J446" s="15" t="str">
        <f aca="false">IF($A446="","",H446-I446)</f>
        <v/>
      </c>
      <c r="K446" s="16" t="str">
        <f aca="false">IF($A446="","",IF(J446&lt;=0,"Finito",IF(J446&lt;=E446,"Da riordinare","OK")))</f>
        <v/>
      </c>
      <c r="L446" s="17" t="str">
        <f aca="false">IF($A446="","",J446*F446)</f>
        <v/>
      </c>
      <c r="M446" s="17" t="str">
        <f aca="false">IF($A446="","",J446*G446)</f>
        <v/>
      </c>
    </row>
    <row r="447" customFormat="false" ht="15" hidden="false" customHeight="false" outlineLevel="0" collapsed="false">
      <c r="A447" s="12"/>
      <c r="B447" s="12"/>
      <c r="C447" s="12"/>
      <c r="D447" s="13"/>
      <c r="E447" s="13"/>
      <c r="F447" s="14"/>
      <c r="G447" s="14"/>
      <c r="H447" s="15" t="str">
        <f aca="false">IF($A447="","",SUMIFS(Movimenti!$D$5:$D$2004,Movimenti!$B$5:$B$2004,$A447,Movimenti!$C$5:$C$2004,"Carico"))</f>
        <v/>
      </c>
      <c r="I447" s="15" t="str">
        <f aca="false">IF($A447="","",SUMIFS(Movimenti!$D$5:$D$2004,Movimenti!$B$5:$B$2004,$A447,Movimenti!$C$5:$C$2004,"Scarico"))</f>
        <v/>
      </c>
      <c r="J447" s="15" t="str">
        <f aca="false">IF($A447="","",H447-I447)</f>
        <v/>
      </c>
      <c r="K447" s="16" t="str">
        <f aca="false">IF($A447="","",IF(J447&lt;=0,"Finito",IF(J447&lt;=E447,"Da riordinare","OK")))</f>
        <v/>
      </c>
      <c r="L447" s="17" t="str">
        <f aca="false">IF($A447="","",J447*F447)</f>
        <v/>
      </c>
      <c r="M447" s="17" t="str">
        <f aca="false">IF($A447="","",J447*G447)</f>
        <v/>
      </c>
    </row>
    <row r="448" customFormat="false" ht="15" hidden="false" customHeight="false" outlineLevel="0" collapsed="false">
      <c r="A448" s="12"/>
      <c r="B448" s="12"/>
      <c r="C448" s="12"/>
      <c r="D448" s="13"/>
      <c r="E448" s="13"/>
      <c r="F448" s="14"/>
      <c r="G448" s="14"/>
      <c r="H448" s="15" t="str">
        <f aca="false">IF($A448="","",SUMIFS(Movimenti!$D$5:$D$2004,Movimenti!$B$5:$B$2004,$A448,Movimenti!$C$5:$C$2004,"Carico"))</f>
        <v/>
      </c>
      <c r="I448" s="15" t="str">
        <f aca="false">IF($A448="","",SUMIFS(Movimenti!$D$5:$D$2004,Movimenti!$B$5:$B$2004,$A448,Movimenti!$C$5:$C$2004,"Scarico"))</f>
        <v/>
      </c>
      <c r="J448" s="15" t="str">
        <f aca="false">IF($A448="","",H448-I448)</f>
        <v/>
      </c>
      <c r="K448" s="16" t="str">
        <f aca="false">IF($A448="","",IF(J448&lt;=0,"Finito",IF(J448&lt;=E448,"Da riordinare","OK")))</f>
        <v/>
      </c>
      <c r="L448" s="17" t="str">
        <f aca="false">IF($A448="","",J448*F448)</f>
        <v/>
      </c>
      <c r="M448" s="17" t="str">
        <f aca="false">IF($A448="","",J448*G448)</f>
        <v/>
      </c>
    </row>
    <row r="449" customFormat="false" ht="15" hidden="false" customHeight="false" outlineLevel="0" collapsed="false">
      <c r="A449" s="12"/>
      <c r="B449" s="12"/>
      <c r="C449" s="12"/>
      <c r="D449" s="13"/>
      <c r="E449" s="13"/>
      <c r="F449" s="14"/>
      <c r="G449" s="14"/>
      <c r="H449" s="15" t="str">
        <f aca="false">IF($A449="","",SUMIFS(Movimenti!$D$5:$D$2004,Movimenti!$B$5:$B$2004,$A449,Movimenti!$C$5:$C$2004,"Carico"))</f>
        <v/>
      </c>
      <c r="I449" s="15" t="str">
        <f aca="false">IF($A449="","",SUMIFS(Movimenti!$D$5:$D$2004,Movimenti!$B$5:$B$2004,$A449,Movimenti!$C$5:$C$2004,"Scarico"))</f>
        <v/>
      </c>
      <c r="J449" s="15" t="str">
        <f aca="false">IF($A449="","",H449-I449)</f>
        <v/>
      </c>
      <c r="K449" s="16" t="str">
        <f aca="false">IF($A449="","",IF(J449&lt;=0,"Finito",IF(J449&lt;=E449,"Da riordinare","OK")))</f>
        <v/>
      </c>
      <c r="L449" s="17" t="str">
        <f aca="false">IF($A449="","",J449*F449)</f>
        <v/>
      </c>
      <c r="M449" s="17" t="str">
        <f aca="false">IF($A449="","",J449*G449)</f>
        <v/>
      </c>
    </row>
    <row r="450" customFormat="false" ht="15" hidden="false" customHeight="false" outlineLevel="0" collapsed="false">
      <c r="A450" s="12"/>
      <c r="B450" s="12"/>
      <c r="C450" s="12"/>
      <c r="D450" s="13"/>
      <c r="E450" s="13"/>
      <c r="F450" s="14"/>
      <c r="G450" s="14"/>
      <c r="H450" s="15" t="str">
        <f aca="false">IF($A450="","",SUMIFS(Movimenti!$D$5:$D$2004,Movimenti!$B$5:$B$2004,$A450,Movimenti!$C$5:$C$2004,"Carico"))</f>
        <v/>
      </c>
      <c r="I450" s="15" t="str">
        <f aca="false">IF($A450="","",SUMIFS(Movimenti!$D$5:$D$2004,Movimenti!$B$5:$B$2004,$A450,Movimenti!$C$5:$C$2004,"Scarico"))</f>
        <v/>
      </c>
      <c r="J450" s="15" t="str">
        <f aca="false">IF($A450="","",H450-I450)</f>
        <v/>
      </c>
      <c r="K450" s="16" t="str">
        <f aca="false">IF($A450="","",IF(J450&lt;=0,"Finito",IF(J450&lt;=E450,"Da riordinare","OK")))</f>
        <v/>
      </c>
      <c r="L450" s="17" t="str">
        <f aca="false">IF($A450="","",J450*F450)</f>
        <v/>
      </c>
      <c r="M450" s="17" t="str">
        <f aca="false">IF($A450="","",J450*G450)</f>
        <v/>
      </c>
    </row>
    <row r="451" customFormat="false" ht="15" hidden="false" customHeight="false" outlineLevel="0" collapsed="false">
      <c r="A451" s="12"/>
      <c r="B451" s="12"/>
      <c r="C451" s="12"/>
      <c r="D451" s="13"/>
      <c r="E451" s="13"/>
      <c r="F451" s="14"/>
      <c r="G451" s="14"/>
      <c r="H451" s="15" t="str">
        <f aca="false">IF($A451="","",SUMIFS(Movimenti!$D$5:$D$2004,Movimenti!$B$5:$B$2004,$A451,Movimenti!$C$5:$C$2004,"Carico"))</f>
        <v/>
      </c>
      <c r="I451" s="15" t="str">
        <f aca="false">IF($A451="","",SUMIFS(Movimenti!$D$5:$D$2004,Movimenti!$B$5:$B$2004,$A451,Movimenti!$C$5:$C$2004,"Scarico"))</f>
        <v/>
      </c>
      <c r="J451" s="15" t="str">
        <f aca="false">IF($A451="","",H451-I451)</f>
        <v/>
      </c>
      <c r="K451" s="16" t="str">
        <f aca="false">IF($A451="","",IF(J451&lt;=0,"Finito",IF(J451&lt;=E451,"Da riordinare","OK")))</f>
        <v/>
      </c>
      <c r="L451" s="17" t="str">
        <f aca="false">IF($A451="","",J451*F451)</f>
        <v/>
      </c>
      <c r="M451" s="17" t="str">
        <f aca="false">IF($A451="","",J451*G451)</f>
        <v/>
      </c>
    </row>
    <row r="452" customFormat="false" ht="15" hidden="false" customHeight="false" outlineLevel="0" collapsed="false">
      <c r="A452" s="12"/>
      <c r="B452" s="12"/>
      <c r="C452" s="12"/>
      <c r="D452" s="13"/>
      <c r="E452" s="13"/>
      <c r="F452" s="14"/>
      <c r="G452" s="14"/>
      <c r="H452" s="15" t="str">
        <f aca="false">IF($A452="","",SUMIFS(Movimenti!$D$5:$D$2004,Movimenti!$B$5:$B$2004,$A452,Movimenti!$C$5:$C$2004,"Carico"))</f>
        <v/>
      </c>
      <c r="I452" s="15" t="str">
        <f aca="false">IF($A452="","",SUMIFS(Movimenti!$D$5:$D$2004,Movimenti!$B$5:$B$2004,$A452,Movimenti!$C$5:$C$2004,"Scarico"))</f>
        <v/>
      </c>
      <c r="J452" s="15" t="str">
        <f aca="false">IF($A452="","",H452-I452)</f>
        <v/>
      </c>
      <c r="K452" s="16" t="str">
        <f aca="false">IF($A452="","",IF(J452&lt;=0,"Finito",IF(J452&lt;=E452,"Da riordinare","OK")))</f>
        <v/>
      </c>
      <c r="L452" s="17" t="str">
        <f aca="false">IF($A452="","",J452*F452)</f>
        <v/>
      </c>
      <c r="M452" s="17" t="str">
        <f aca="false">IF($A452="","",J452*G452)</f>
        <v/>
      </c>
    </row>
    <row r="453" customFormat="false" ht="15" hidden="false" customHeight="false" outlineLevel="0" collapsed="false">
      <c r="A453" s="12"/>
      <c r="B453" s="12"/>
      <c r="C453" s="12"/>
      <c r="D453" s="13"/>
      <c r="E453" s="13"/>
      <c r="F453" s="14"/>
      <c r="G453" s="14"/>
      <c r="H453" s="15" t="str">
        <f aca="false">IF($A453="","",SUMIFS(Movimenti!$D$5:$D$2004,Movimenti!$B$5:$B$2004,$A453,Movimenti!$C$5:$C$2004,"Carico"))</f>
        <v/>
      </c>
      <c r="I453" s="15" t="str">
        <f aca="false">IF($A453="","",SUMIFS(Movimenti!$D$5:$D$2004,Movimenti!$B$5:$B$2004,$A453,Movimenti!$C$5:$C$2004,"Scarico"))</f>
        <v/>
      </c>
      <c r="J453" s="15" t="str">
        <f aca="false">IF($A453="","",H453-I453)</f>
        <v/>
      </c>
      <c r="K453" s="16" t="str">
        <f aca="false">IF($A453="","",IF(J453&lt;=0,"Finito",IF(J453&lt;=E453,"Da riordinare","OK")))</f>
        <v/>
      </c>
      <c r="L453" s="17" t="str">
        <f aca="false">IF($A453="","",J453*F453)</f>
        <v/>
      </c>
      <c r="M453" s="17" t="str">
        <f aca="false">IF($A453="","",J453*G453)</f>
        <v/>
      </c>
    </row>
    <row r="454" customFormat="false" ht="15" hidden="false" customHeight="false" outlineLevel="0" collapsed="false">
      <c r="A454" s="12"/>
      <c r="B454" s="12"/>
      <c r="C454" s="12"/>
      <c r="D454" s="13"/>
      <c r="E454" s="13"/>
      <c r="F454" s="14"/>
      <c r="G454" s="14"/>
      <c r="H454" s="15" t="str">
        <f aca="false">IF($A454="","",SUMIFS(Movimenti!$D$5:$D$2004,Movimenti!$B$5:$B$2004,$A454,Movimenti!$C$5:$C$2004,"Carico"))</f>
        <v/>
      </c>
      <c r="I454" s="15" t="str">
        <f aca="false">IF($A454="","",SUMIFS(Movimenti!$D$5:$D$2004,Movimenti!$B$5:$B$2004,$A454,Movimenti!$C$5:$C$2004,"Scarico"))</f>
        <v/>
      </c>
      <c r="J454" s="15" t="str">
        <f aca="false">IF($A454="","",H454-I454)</f>
        <v/>
      </c>
      <c r="K454" s="16" t="str">
        <f aca="false">IF($A454="","",IF(J454&lt;=0,"Finito",IF(J454&lt;=E454,"Da riordinare","OK")))</f>
        <v/>
      </c>
      <c r="L454" s="17" t="str">
        <f aca="false">IF($A454="","",J454*F454)</f>
        <v/>
      </c>
      <c r="M454" s="17" t="str">
        <f aca="false">IF($A454="","",J454*G454)</f>
        <v/>
      </c>
    </row>
    <row r="455" customFormat="false" ht="15" hidden="false" customHeight="false" outlineLevel="0" collapsed="false">
      <c r="A455" s="12"/>
      <c r="B455" s="12"/>
      <c r="C455" s="12"/>
      <c r="D455" s="13"/>
      <c r="E455" s="13"/>
      <c r="F455" s="14"/>
      <c r="G455" s="14"/>
      <c r="H455" s="15" t="str">
        <f aca="false">IF($A455="","",SUMIFS(Movimenti!$D$5:$D$2004,Movimenti!$B$5:$B$2004,$A455,Movimenti!$C$5:$C$2004,"Carico"))</f>
        <v/>
      </c>
      <c r="I455" s="15" t="str">
        <f aca="false">IF($A455="","",SUMIFS(Movimenti!$D$5:$D$2004,Movimenti!$B$5:$B$2004,$A455,Movimenti!$C$5:$C$2004,"Scarico"))</f>
        <v/>
      </c>
      <c r="J455" s="15" t="str">
        <f aca="false">IF($A455="","",H455-I455)</f>
        <v/>
      </c>
      <c r="K455" s="16" t="str">
        <f aca="false">IF($A455="","",IF(J455&lt;=0,"Finito",IF(J455&lt;=E455,"Da riordinare","OK")))</f>
        <v/>
      </c>
      <c r="L455" s="17" t="str">
        <f aca="false">IF($A455="","",J455*F455)</f>
        <v/>
      </c>
      <c r="M455" s="17" t="str">
        <f aca="false">IF($A455="","",J455*G455)</f>
        <v/>
      </c>
    </row>
    <row r="456" customFormat="false" ht="15" hidden="false" customHeight="false" outlineLevel="0" collapsed="false">
      <c r="A456" s="12"/>
      <c r="B456" s="12"/>
      <c r="C456" s="12"/>
      <c r="D456" s="13"/>
      <c r="E456" s="13"/>
      <c r="F456" s="14"/>
      <c r="G456" s="14"/>
      <c r="H456" s="15" t="str">
        <f aca="false">IF($A456="","",SUMIFS(Movimenti!$D$5:$D$2004,Movimenti!$B$5:$B$2004,$A456,Movimenti!$C$5:$C$2004,"Carico"))</f>
        <v/>
      </c>
      <c r="I456" s="15" t="str">
        <f aca="false">IF($A456="","",SUMIFS(Movimenti!$D$5:$D$2004,Movimenti!$B$5:$B$2004,$A456,Movimenti!$C$5:$C$2004,"Scarico"))</f>
        <v/>
      </c>
      <c r="J456" s="15" t="str">
        <f aca="false">IF($A456="","",H456-I456)</f>
        <v/>
      </c>
      <c r="K456" s="16" t="str">
        <f aca="false">IF($A456="","",IF(J456&lt;=0,"Finito",IF(J456&lt;=E456,"Da riordinare","OK")))</f>
        <v/>
      </c>
      <c r="L456" s="17" t="str">
        <f aca="false">IF($A456="","",J456*F456)</f>
        <v/>
      </c>
      <c r="M456" s="17" t="str">
        <f aca="false">IF($A456="","",J456*G456)</f>
        <v/>
      </c>
    </row>
    <row r="457" customFormat="false" ht="15" hidden="false" customHeight="false" outlineLevel="0" collapsed="false">
      <c r="A457" s="12"/>
      <c r="B457" s="12"/>
      <c r="C457" s="12"/>
      <c r="D457" s="13"/>
      <c r="E457" s="13"/>
      <c r="F457" s="14"/>
      <c r="G457" s="14"/>
      <c r="H457" s="15" t="str">
        <f aca="false">IF($A457="","",SUMIFS(Movimenti!$D$5:$D$2004,Movimenti!$B$5:$B$2004,$A457,Movimenti!$C$5:$C$2004,"Carico"))</f>
        <v/>
      </c>
      <c r="I457" s="15" t="str">
        <f aca="false">IF($A457="","",SUMIFS(Movimenti!$D$5:$D$2004,Movimenti!$B$5:$B$2004,$A457,Movimenti!$C$5:$C$2004,"Scarico"))</f>
        <v/>
      </c>
      <c r="J457" s="15" t="str">
        <f aca="false">IF($A457="","",H457-I457)</f>
        <v/>
      </c>
      <c r="K457" s="16" t="str">
        <f aca="false">IF($A457="","",IF(J457&lt;=0,"Finito",IF(J457&lt;=E457,"Da riordinare","OK")))</f>
        <v/>
      </c>
      <c r="L457" s="17" t="str">
        <f aca="false">IF($A457="","",J457*F457)</f>
        <v/>
      </c>
      <c r="M457" s="17" t="str">
        <f aca="false">IF($A457="","",J457*G457)</f>
        <v/>
      </c>
    </row>
    <row r="458" customFormat="false" ht="15" hidden="false" customHeight="false" outlineLevel="0" collapsed="false">
      <c r="A458" s="12"/>
      <c r="B458" s="12"/>
      <c r="C458" s="12"/>
      <c r="D458" s="13"/>
      <c r="E458" s="13"/>
      <c r="F458" s="14"/>
      <c r="G458" s="14"/>
      <c r="H458" s="15" t="str">
        <f aca="false">IF($A458="","",SUMIFS(Movimenti!$D$5:$D$2004,Movimenti!$B$5:$B$2004,$A458,Movimenti!$C$5:$C$2004,"Carico"))</f>
        <v/>
      </c>
      <c r="I458" s="15" t="str">
        <f aca="false">IF($A458="","",SUMIFS(Movimenti!$D$5:$D$2004,Movimenti!$B$5:$B$2004,$A458,Movimenti!$C$5:$C$2004,"Scarico"))</f>
        <v/>
      </c>
      <c r="J458" s="15" t="str">
        <f aca="false">IF($A458="","",H458-I458)</f>
        <v/>
      </c>
      <c r="K458" s="16" t="str">
        <f aca="false">IF($A458="","",IF(J458&lt;=0,"Finito",IF(J458&lt;=E458,"Da riordinare","OK")))</f>
        <v/>
      </c>
      <c r="L458" s="17" t="str">
        <f aca="false">IF($A458="","",J458*F458)</f>
        <v/>
      </c>
      <c r="M458" s="17" t="str">
        <f aca="false">IF($A458="","",J458*G458)</f>
        <v/>
      </c>
    </row>
    <row r="459" customFormat="false" ht="15" hidden="false" customHeight="false" outlineLevel="0" collapsed="false">
      <c r="A459" s="12"/>
      <c r="B459" s="12"/>
      <c r="C459" s="12"/>
      <c r="D459" s="13"/>
      <c r="E459" s="13"/>
      <c r="F459" s="14"/>
      <c r="G459" s="14"/>
      <c r="H459" s="15" t="str">
        <f aca="false">IF($A459="","",SUMIFS(Movimenti!$D$5:$D$2004,Movimenti!$B$5:$B$2004,$A459,Movimenti!$C$5:$C$2004,"Carico"))</f>
        <v/>
      </c>
      <c r="I459" s="15" t="str">
        <f aca="false">IF($A459="","",SUMIFS(Movimenti!$D$5:$D$2004,Movimenti!$B$5:$B$2004,$A459,Movimenti!$C$5:$C$2004,"Scarico"))</f>
        <v/>
      </c>
      <c r="J459" s="15" t="str">
        <f aca="false">IF($A459="","",H459-I459)</f>
        <v/>
      </c>
      <c r="K459" s="16" t="str">
        <f aca="false">IF($A459="","",IF(J459&lt;=0,"Finito",IF(J459&lt;=E459,"Da riordinare","OK")))</f>
        <v/>
      </c>
      <c r="L459" s="17" t="str">
        <f aca="false">IF($A459="","",J459*F459)</f>
        <v/>
      </c>
      <c r="M459" s="17" t="str">
        <f aca="false">IF($A459="","",J459*G459)</f>
        <v/>
      </c>
    </row>
    <row r="460" customFormat="false" ht="15" hidden="false" customHeight="false" outlineLevel="0" collapsed="false">
      <c r="A460" s="12"/>
      <c r="B460" s="12"/>
      <c r="C460" s="12"/>
      <c r="D460" s="13"/>
      <c r="E460" s="13"/>
      <c r="F460" s="14"/>
      <c r="G460" s="14"/>
      <c r="H460" s="15" t="str">
        <f aca="false">IF($A460="","",SUMIFS(Movimenti!$D$5:$D$2004,Movimenti!$B$5:$B$2004,$A460,Movimenti!$C$5:$C$2004,"Carico"))</f>
        <v/>
      </c>
      <c r="I460" s="15" t="str">
        <f aca="false">IF($A460="","",SUMIFS(Movimenti!$D$5:$D$2004,Movimenti!$B$5:$B$2004,$A460,Movimenti!$C$5:$C$2004,"Scarico"))</f>
        <v/>
      </c>
      <c r="J460" s="15" t="str">
        <f aca="false">IF($A460="","",H460-I460)</f>
        <v/>
      </c>
      <c r="K460" s="16" t="str">
        <f aca="false">IF($A460="","",IF(J460&lt;=0,"Finito",IF(J460&lt;=E460,"Da riordinare","OK")))</f>
        <v/>
      </c>
      <c r="L460" s="17" t="str">
        <f aca="false">IF($A460="","",J460*F460)</f>
        <v/>
      </c>
      <c r="M460" s="17" t="str">
        <f aca="false">IF($A460="","",J460*G460)</f>
        <v/>
      </c>
    </row>
    <row r="461" customFormat="false" ht="15" hidden="false" customHeight="false" outlineLevel="0" collapsed="false">
      <c r="A461" s="12"/>
      <c r="B461" s="12"/>
      <c r="C461" s="12"/>
      <c r="D461" s="13"/>
      <c r="E461" s="13"/>
      <c r="F461" s="14"/>
      <c r="G461" s="14"/>
      <c r="H461" s="15" t="str">
        <f aca="false">IF($A461="","",SUMIFS(Movimenti!$D$5:$D$2004,Movimenti!$B$5:$B$2004,$A461,Movimenti!$C$5:$C$2004,"Carico"))</f>
        <v/>
      </c>
      <c r="I461" s="15" t="str">
        <f aca="false">IF($A461="","",SUMIFS(Movimenti!$D$5:$D$2004,Movimenti!$B$5:$B$2004,$A461,Movimenti!$C$5:$C$2004,"Scarico"))</f>
        <v/>
      </c>
      <c r="J461" s="15" t="str">
        <f aca="false">IF($A461="","",H461-I461)</f>
        <v/>
      </c>
      <c r="K461" s="16" t="str">
        <f aca="false">IF($A461="","",IF(J461&lt;=0,"Finito",IF(J461&lt;=E461,"Da riordinare","OK")))</f>
        <v/>
      </c>
      <c r="L461" s="17" t="str">
        <f aca="false">IF($A461="","",J461*F461)</f>
        <v/>
      </c>
      <c r="M461" s="17" t="str">
        <f aca="false">IF($A461="","",J461*G461)</f>
        <v/>
      </c>
    </row>
    <row r="462" customFormat="false" ht="15" hidden="false" customHeight="false" outlineLevel="0" collapsed="false">
      <c r="A462" s="12"/>
      <c r="B462" s="12"/>
      <c r="C462" s="12"/>
      <c r="D462" s="13"/>
      <c r="E462" s="13"/>
      <c r="F462" s="14"/>
      <c r="G462" s="14"/>
      <c r="H462" s="15" t="str">
        <f aca="false">IF($A462="","",SUMIFS(Movimenti!$D$5:$D$2004,Movimenti!$B$5:$B$2004,$A462,Movimenti!$C$5:$C$2004,"Carico"))</f>
        <v/>
      </c>
      <c r="I462" s="15" t="str">
        <f aca="false">IF($A462="","",SUMIFS(Movimenti!$D$5:$D$2004,Movimenti!$B$5:$B$2004,$A462,Movimenti!$C$5:$C$2004,"Scarico"))</f>
        <v/>
      </c>
      <c r="J462" s="15" t="str">
        <f aca="false">IF($A462="","",H462-I462)</f>
        <v/>
      </c>
      <c r="K462" s="16" t="str">
        <f aca="false">IF($A462="","",IF(J462&lt;=0,"Finito",IF(J462&lt;=E462,"Da riordinare","OK")))</f>
        <v/>
      </c>
      <c r="L462" s="17" t="str">
        <f aca="false">IF($A462="","",J462*F462)</f>
        <v/>
      </c>
      <c r="M462" s="17" t="str">
        <f aca="false">IF($A462="","",J462*G462)</f>
        <v/>
      </c>
    </row>
    <row r="463" customFormat="false" ht="15" hidden="false" customHeight="false" outlineLevel="0" collapsed="false">
      <c r="A463" s="12"/>
      <c r="B463" s="12"/>
      <c r="C463" s="12"/>
      <c r="D463" s="13"/>
      <c r="E463" s="13"/>
      <c r="F463" s="14"/>
      <c r="G463" s="14"/>
      <c r="H463" s="15" t="str">
        <f aca="false">IF($A463="","",SUMIFS(Movimenti!$D$5:$D$2004,Movimenti!$B$5:$B$2004,$A463,Movimenti!$C$5:$C$2004,"Carico"))</f>
        <v/>
      </c>
      <c r="I463" s="15" t="str">
        <f aca="false">IF($A463="","",SUMIFS(Movimenti!$D$5:$D$2004,Movimenti!$B$5:$B$2004,$A463,Movimenti!$C$5:$C$2004,"Scarico"))</f>
        <v/>
      </c>
      <c r="J463" s="15" t="str">
        <f aca="false">IF($A463="","",H463-I463)</f>
        <v/>
      </c>
      <c r="K463" s="16" t="str">
        <f aca="false">IF($A463="","",IF(J463&lt;=0,"Finito",IF(J463&lt;=E463,"Da riordinare","OK")))</f>
        <v/>
      </c>
      <c r="L463" s="17" t="str">
        <f aca="false">IF($A463="","",J463*F463)</f>
        <v/>
      </c>
      <c r="M463" s="17" t="str">
        <f aca="false">IF($A463="","",J463*G463)</f>
        <v/>
      </c>
    </row>
    <row r="464" customFormat="false" ht="15" hidden="false" customHeight="false" outlineLevel="0" collapsed="false">
      <c r="A464" s="12"/>
      <c r="B464" s="12"/>
      <c r="C464" s="12"/>
      <c r="D464" s="13"/>
      <c r="E464" s="13"/>
      <c r="F464" s="14"/>
      <c r="G464" s="14"/>
      <c r="H464" s="15" t="str">
        <f aca="false">IF($A464="","",SUMIFS(Movimenti!$D$5:$D$2004,Movimenti!$B$5:$B$2004,$A464,Movimenti!$C$5:$C$2004,"Carico"))</f>
        <v/>
      </c>
      <c r="I464" s="15" t="str">
        <f aca="false">IF($A464="","",SUMIFS(Movimenti!$D$5:$D$2004,Movimenti!$B$5:$B$2004,$A464,Movimenti!$C$5:$C$2004,"Scarico"))</f>
        <v/>
      </c>
      <c r="J464" s="15" t="str">
        <f aca="false">IF($A464="","",H464-I464)</f>
        <v/>
      </c>
      <c r="K464" s="16" t="str">
        <f aca="false">IF($A464="","",IF(J464&lt;=0,"Finito",IF(J464&lt;=E464,"Da riordinare","OK")))</f>
        <v/>
      </c>
      <c r="L464" s="17" t="str">
        <f aca="false">IF($A464="","",J464*F464)</f>
        <v/>
      </c>
      <c r="M464" s="17" t="str">
        <f aca="false">IF($A464="","",J464*G464)</f>
        <v/>
      </c>
    </row>
    <row r="465" customFormat="false" ht="15" hidden="false" customHeight="false" outlineLevel="0" collapsed="false">
      <c r="A465" s="12"/>
      <c r="B465" s="12"/>
      <c r="C465" s="12"/>
      <c r="D465" s="13"/>
      <c r="E465" s="13"/>
      <c r="F465" s="14"/>
      <c r="G465" s="14"/>
      <c r="H465" s="15" t="str">
        <f aca="false">IF($A465="","",SUMIFS(Movimenti!$D$5:$D$2004,Movimenti!$B$5:$B$2004,$A465,Movimenti!$C$5:$C$2004,"Carico"))</f>
        <v/>
      </c>
      <c r="I465" s="15" t="str">
        <f aca="false">IF($A465="","",SUMIFS(Movimenti!$D$5:$D$2004,Movimenti!$B$5:$B$2004,$A465,Movimenti!$C$5:$C$2004,"Scarico"))</f>
        <v/>
      </c>
      <c r="J465" s="15" t="str">
        <f aca="false">IF($A465="","",H465-I465)</f>
        <v/>
      </c>
      <c r="K465" s="16" t="str">
        <f aca="false">IF($A465="","",IF(J465&lt;=0,"Finito",IF(J465&lt;=E465,"Da riordinare","OK")))</f>
        <v/>
      </c>
      <c r="L465" s="17" t="str">
        <f aca="false">IF($A465="","",J465*F465)</f>
        <v/>
      </c>
      <c r="M465" s="17" t="str">
        <f aca="false">IF($A465="","",J465*G465)</f>
        <v/>
      </c>
    </row>
    <row r="466" customFormat="false" ht="15" hidden="false" customHeight="false" outlineLevel="0" collapsed="false">
      <c r="A466" s="12"/>
      <c r="B466" s="12"/>
      <c r="C466" s="12"/>
      <c r="D466" s="13"/>
      <c r="E466" s="13"/>
      <c r="F466" s="14"/>
      <c r="G466" s="14"/>
      <c r="H466" s="15" t="str">
        <f aca="false">IF($A466="","",SUMIFS(Movimenti!$D$5:$D$2004,Movimenti!$B$5:$B$2004,$A466,Movimenti!$C$5:$C$2004,"Carico"))</f>
        <v/>
      </c>
      <c r="I466" s="15" t="str">
        <f aca="false">IF($A466="","",SUMIFS(Movimenti!$D$5:$D$2004,Movimenti!$B$5:$B$2004,$A466,Movimenti!$C$5:$C$2004,"Scarico"))</f>
        <v/>
      </c>
      <c r="J466" s="15" t="str">
        <f aca="false">IF($A466="","",H466-I466)</f>
        <v/>
      </c>
      <c r="K466" s="16" t="str">
        <f aca="false">IF($A466="","",IF(J466&lt;=0,"Finito",IF(J466&lt;=E466,"Da riordinare","OK")))</f>
        <v/>
      </c>
      <c r="L466" s="17" t="str">
        <f aca="false">IF($A466="","",J466*F466)</f>
        <v/>
      </c>
      <c r="M466" s="17" t="str">
        <f aca="false">IF($A466="","",J466*G466)</f>
        <v/>
      </c>
    </row>
    <row r="467" customFormat="false" ht="15" hidden="false" customHeight="false" outlineLevel="0" collapsed="false">
      <c r="A467" s="12"/>
      <c r="B467" s="12"/>
      <c r="C467" s="12"/>
      <c r="D467" s="13"/>
      <c r="E467" s="13"/>
      <c r="F467" s="14"/>
      <c r="G467" s="14"/>
      <c r="H467" s="15" t="str">
        <f aca="false">IF($A467="","",SUMIFS(Movimenti!$D$5:$D$2004,Movimenti!$B$5:$B$2004,$A467,Movimenti!$C$5:$C$2004,"Carico"))</f>
        <v/>
      </c>
      <c r="I467" s="15" t="str">
        <f aca="false">IF($A467="","",SUMIFS(Movimenti!$D$5:$D$2004,Movimenti!$B$5:$B$2004,$A467,Movimenti!$C$5:$C$2004,"Scarico"))</f>
        <v/>
      </c>
      <c r="J467" s="15" t="str">
        <f aca="false">IF($A467="","",H467-I467)</f>
        <v/>
      </c>
      <c r="K467" s="16" t="str">
        <f aca="false">IF($A467="","",IF(J467&lt;=0,"Finito",IF(J467&lt;=E467,"Da riordinare","OK")))</f>
        <v/>
      </c>
      <c r="L467" s="17" t="str">
        <f aca="false">IF($A467="","",J467*F467)</f>
        <v/>
      </c>
      <c r="M467" s="17" t="str">
        <f aca="false">IF($A467="","",J467*G467)</f>
        <v/>
      </c>
    </row>
    <row r="468" customFormat="false" ht="15" hidden="false" customHeight="false" outlineLevel="0" collapsed="false">
      <c r="A468" s="12"/>
      <c r="B468" s="12"/>
      <c r="C468" s="12"/>
      <c r="D468" s="13"/>
      <c r="E468" s="13"/>
      <c r="F468" s="14"/>
      <c r="G468" s="14"/>
      <c r="H468" s="15" t="str">
        <f aca="false">IF($A468="","",SUMIFS(Movimenti!$D$5:$D$2004,Movimenti!$B$5:$B$2004,$A468,Movimenti!$C$5:$C$2004,"Carico"))</f>
        <v/>
      </c>
      <c r="I468" s="15" t="str">
        <f aca="false">IF($A468="","",SUMIFS(Movimenti!$D$5:$D$2004,Movimenti!$B$5:$B$2004,$A468,Movimenti!$C$5:$C$2004,"Scarico"))</f>
        <v/>
      </c>
      <c r="J468" s="15" t="str">
        <f aca="false">IF($A468="","",H468-I468)</f>
        <v/>
      </c>
      <c r="K468" s="16" t="str">
        <f aca="false">IF($A468="","",IF(J468&lt;=0,"Finito",IF(J468&lt;=E468,"Da riordinare","OK")))</f>
        <v/>
      </c>
      <c r="L468" s="17" t="str">
        <f aca="false">IF($A468="","",J468*F468)</f>
        <v/>
      </c>
      <c r="M468" s="17" t="str">
        <f aca="false">IF($A468="","",J468*G468)</f>
        <v/>
      </c>
    </row>
    <row r="469" customFormat="false" ht="15" hidden="false" customHeight="false" outlineLevel="0" collapsed="false">
      <c r="A469" s="12"/>
      <c r="B469" s="12"/>
      <c r="C469" s="12"/>
      <c r="D469" s="13"/>
      <c r="E469" s="13"/>
      <c r="F469" s="14"/>
      <c r="G469" s="14"/>
      <c r="H469" s="15" t="str">
        <f aca="false">IF($A469="","",SUMIFS(Movimenti!$D$5:$D$2004,Movimenti!$B$5:$B$2004,$A469,Movimenti!$C$5:$C$2004,"Carico"))</f>
        <v/>
      </c>
      <c r="I469" s="15" t="str">
        <f aca="false">IF($A469="","",SUMIFS(Movimenti!$D$5:$D$2004,Movimenti!$B$5:$B$2004,$A469,Movimenti!$C$5:$C$2004,"Scarico"))</f>
        <v/>
      </c>
      <c r="J469" s="15" t="str">
        <f aca="false">IF($A469="","",H469-I469)</f>
        <v/>
      </c>
      <c r="K469" s="16" t="str">
        <f aca="false">IF($A469="","",IF(J469&lt;=0,"Finito",IF(J469&lt;=E469,"Da riordinare","OK")))</f>
        <v/>
      </c>
      <c r="L469" s="17" t="str">
        <f aca="false">IF($A469="","",J469*F469)</f>
        <v/>
      </c>
      <c r="M469" s="17" t="str">
        <f aca="false">IF($A469="","",J469*G469)</f>
        <v/>
      </c>
    </row>
    <row r="470" customFormat="false" ht="15" hidden="false" customHeight="false" outlineLevel="0" collapsed="false">
      <c r="A470" s="12"/>
      <c r="B470" s="12"/>
      <c r="C470" s="12"/>
      <c r="D470" s="13"/>
      <c r="E470" s="13"/>
      <c r="F470" s="14"/>
      <c r="G470" s="14"/>
      <c r="H470" s="15" t="str">
        <f aca="false">IF($A470="","",SUMIFS(Movimenti!$D$5:$D$2004,Movimenti!$B$5:$B$2004,$A470,Movimenti!$C$5:$C$2004,"Carico"))</f>
        <v/>
      </c>
      <c r="I470" s="15" t="str">
        <f aca="false">IF($A470="","",SUMIFS(Movimenti!$D$5:$D$2004,Movimenti!$B$5:$B$2004,$A470,Movimenti!$C$5:$C$2004,"Scarico"))</f>
        <v/>
      </c>
      <c r="J470" s="15" t="str">
        <f aca="false">IF($A470="","",H470-I470)</f>
        <v/>
      </c>
      <c r="K470" s="16" t="str">
        <f aca="false">IF($A470="","",IF(J470&lt;=0,"Finito",IF(J470&lt;=E470,"Da riordinare","OK")))</f>
        <v/>
      </c>
      <c r="L470" s="17" t="str">
        <f aca="false">IF($A470="","",J470*F470)</f>
        <v/>
      </c>
      <c r="M470" s="17" t="str">
        <f aca="false">IF($A470="","",J470*G470)</f>
        <v/>
      </c>
    </row>
    <row r="471" customFormat="false" ht="15" hidden="false" customHeight="false" outlineLevel="0" collapsed="false">
      <c r="A471" s="12"/>
      <c r="B471" s="12"/>
      <c r="C471" s="12"/>
      <c r="D471" s="13"/>
      <c r="E471" s="13"/>
      <c r="F471" s="14"/>
      <c r="G471" s="14"/>
      <c r="H471" s="15" t="str">
        <f aca="false">IF($A471="","",SUMIFS(Movimenti!$D$5:$D$2004,Movimenti!$B$5:$B$2004,$A471,Movimenti!$C$5:$C$2004,"Carico"))</f>
        <v/>
      </c>
      <c r="I471" s="15" t="str">
        <f aca="false">IF($A471="","",SUMIFS(Movimenti!$D$5:$D$2004,Movimenti!$B$5:$B$2004,$A471,Movimenti!$C$5:$C$2004,"Scarico"))</f>
        <v/>
      </c>
      <c r="J471" s="15" t="str">
        <f aca="false">IF($A471="","",H471-I471)</f>
        <v/>
      </c>
      <c r="K471" s="16" t="str">
        <f aca="false">IF($A471="","",IF(J471&lt;=0,"Finito",IF(J471&lt;=E471,"Da riordinare","OK")))</f>
        <v/>
      </c>
      <c r="L471" s="17" t="str">
        <f aca="false">IF($A471="","",J471*F471)</f>
        <v/>
      </c>
      <c r="M471" s="17" t="str">
        <f aca="false">IF($A471="","",J471*G471)</f>
        <v/>
      </c>
    </row>
    <row r="472" customFormat="false" ht="15" hidden="false" customHeight="false" outlineLevel="0" collapsed="false">
      <c r="A472" s="12"/>
      <c r="B472" s="12"/>
      <c r="C472" s="12"/>
      <c r="D472" s="13"/>
      <c r="E472" s="13"/>
      <c r="F472" s="14"/>
      <c r="G472" s="14"/>
      <c r="H472" s="15" t="str">
        <f aca="false">IF($A472="","",SUMIFS(Movimenti!$D$5:$D$2004,Movimenti!$B$5:$B$2004,$A472,Movimenti!$C$5:$C$2004,"Carico"))</f>
        <v/>
      </c>
      <c r="I472" s="15" t="str">
        <f aca="false">IF($A472="","",SUMIFS(Movimenti!$D$5:$D$2004,Movimenti!$B$5:$B$2004,$A472,Movimenti!$C$5:$C$2004,"Scarico"))</f>
        <v/>
      </c>
      <c r="J472" s="15" t="str">
        <f aca="false">IF($A472="","",H472-I472)</f>
        <v/>
      </c>
      <c r="K472" s="16" t="str">
        <f aca="false">IF($A472="","",IF(J472&lt;=0,"Finito",IF(J472&lt;=E472,"Da riordinare","OK")))</f>
        <v/>
      </c>
      <c r="L472" s="17" t="str">
        <f aca="false">IF($A472="","",J472*F472)</f>
        <v/>
      </c>
      <c r="M472" s="17" t="str">
        <f aca="false">IF($A472="","",J472*G472)</f>
        <v/>
      </c>
    </row>
    <row r="473" customFormat="false" ht="15" hidden="false" customHeight="false" outlineLevel="0" collapsed="false">
      <c r="A473" s="12"/>
      <c r="B473" s="12"/>
      <c r="C473" s="12"/>
      <c r="D473" s="13"/>
      <c r="E473" s="13"/>
      <c r="F473" s="14"/>
      <c r="G473" s="14"/>
      <c r="H473" s="15" t="str">
        <f aca="false">IF($A473="","",SUMIFS(Movimenti!$D$5:$D$2004,Movimenti!$B$5:$B$2004,$A473,Movimenti!$C$5:$C$2004,"Carico"))</f>
        <v/>
      </c>
      <c r="I473" s="15" t="str">
        <f aca="false">IF($A473="","",SUMIFS(Movimenti!$D$5:$D$2004,Movimenti!$B$5:$B$2004,$A473,Movimenti!$C$5:$C$2004,"Scarico"))</f>
        <v/>
      </c>
      <c r="J473" s="15" t="str">
        <f aca="false">IF($A473="","",H473-I473)</f>
        <v/>
      </c>
      <c r="K473" s="16" t="str">
        <f aca="false">IF($A473="","",IF(J473&lt;=0,"Finito",IF(J473&lt;=E473,"Da riordinare","OK")))</f>
        <v/>
      </c>
      <c r="L473" s="17" t="str">
        <f aca="false">IF($A473="","",J473*F473)</f>
        <v/>
      </c>
      <c r="M473" s="17" t="str">
        <f aca="false">IF($A473="","",J473*G473)</f>
        <v/>
      </c>
    </row>
    <row r="474" customFormat="false" ht="15" hidden="false" customHeight="false" outlineLevel="0" collapsed="false">
      <c r="A474" s="12"/>
      <c r="B474" s="12"/>
      <c r="C474" s="12"/>
      <c r="D474" s="13"/>
      <c r="E474" s="13"/>
      <c r="F474" s="14"/>
      <c r="G474" s="14"/>
      <c r="H474" s="15" t="str">
        <f aca="false">IF($A474="","",SUMIFS(Movimenti!$D$5:$D$2004,Movimenti!$B$5:$B$2004,$A474,Movimenti!$C$5:$C$2004,"Carico"))</f>
        <v/>
      </c>
      <c r="I474" s="15" t="str">
        <f aca="false">IF($A474="","",SUMIFS(Movimenti!$D$5:$D$2004,Movimenti!$B$5:$B$2004,$A474,Movimenti!$C$5:$C$2004,"Scarico"))</f>
        <v/>
      </c>
      <c r="J474" s="15" t="str">
        <f aca="false">IF($A474="","",H474-I474)</f>
        <v/>
      </c>
      <c r="K474" s="16" t="str">
        <f aca="false">IF($A474="","",IF(J474&lt;=0,"Finito",IF(J474&lt;=E474,"Da riordinare","OK")))</f>
        <v/>
      </c>
      <c r="L474" s="17" t="str">
        <f aca="false">IF($A474="","",J474*F474)</f>
        <v/>
      </c>
      <c r="M474" s="17" t="str">
        <f aca="false">IF($A474="","",J474*G474)</f>
        <v/>
      </c>
    </row>
    <row r="475" customFormat="false" ht="15" hidden="false" customHeight="false" outlineLevel="0" collapsed="false">
      <c r="A475" s="12"/>
      <c r="B475" s="12"/>
      <c r="C475" s="12"/>
      <c r="D475" s="13"/>
      <c r="E475" s="13"/>
      <c r="F475" s="14"/>
      <c r="G475" s="14"/>
      <c r="H475" s="15" t="str">
        <f aca="false">IF($A475="","",SUMIFS(Movimenti!$D$5:$D$2004,Movimenti!$B$5:$B$2004,$A475,Movimenti!$C$5:$C$2004,"Carico"))</f>
        <v/>
      </c>
      <c r="I475" s="15" t="str">
        <f aca="false">IF($A475="","",SUMIFS(Movimenti!$D$5:$D$2004,Movimenti!$B$5:$B$2004,$A475,Movimenti!$C$5:$C$2004,"Scarico"))</f>
        <v/>
      </c>
      <c r="J475" s="15" t="str">
        <f aca="false">IF($A475="","",H475-I475)</f>
        <v/>
      </c>
      <c r="K475" s="16" t="str">
        <f aca="false">IF($A475="","",IF(J475&lt;=0,"Finito",IF(J475&lt;=E475,"Da riordinare","OK")))</f>
        <v/>
      </c>
      <c r="L475" s="17" t="str">
        <f aca="false">IF($A475="","",J475*F475)</f>
        <v/>
      </c>
      <c r="M475" s="17" t="str">
        <f aca="false">IF($A475="","",J475*G475)</f>
        <v/>
      </c>
    </row>
    <row r="476" customFormat="false" ht="15" hidden="false" customHeight="false" outlineLevel="0" collapsed="false">
      <c r="A476" s="12"/>
      <c r="B476" s="12"/>
      <c r="C476" s="12"/>
      <c r="D476" s="13"/>
      <c r="E476" s="13"/>
      <c r="F476" s="14"/>
      <c r="G476" s="14"/>
      <c r="H476" s="15" t="str">
        <f aca="false">IF($A476="","",SUMIFS(Movimenti!$D$5:$D$2004,Movimenti!$B$5:$B$2004,$A476,Movimenti!$C$5:$C$2004,"Carico"))</f>
        <v/>
      </c>
      <c r="I476" s="15" t="str">
        <f aca="false">IF($A476="","",SUMIFS(Movimenti!$D$5:$D$2004,Movimenti!$B$5:$B$2004,$A476,Movimenti!$C$5:$C$2004,"Scarico"))</f>
        <v/>
      </c>
      <c r="J476" s="15" t="str">
        <f aca="false">IF($A476="","",H476-I476)</f>
        <v/>
      </c>
      <c r="K476" s="16" t="str">
        <f aca="false">IF($A476="","",IF(J476&lt;=0,"Finito",IF(J476&lt;=E476,"Da riordinare","OK")))</f>
        <v/>
      </c>
      <c r="L476" s="17" t="str">
        <f aca="false">IF($A476="","",J476*F476)</f>
        <v/>
      </c>
      <c r="M476" s="17" t="str">
        <f aca="false">IF($A476="","",J476*G476)</f>
        <v/>
      </c>
    </row>
    <row r="477" customFormat="false" ht="15" hidden="false" customHeight="false" outlineLevel="0" collapsed="false">
      <c r="A477" s="12"/>
      <c r="B477" s="12"/>
      <c r="C477" s="12"/>
      <c r="D477" s="13"/>
      <c r="E477" s="13"/>
      <c r="F477" s="14"/>
      <c r="G477" s="14"/>
      <c r="H477" s="15" t="str">
        <f aca="false">IF($A477="","",SUMIFS(Movimenti!$D$5:$D$2004,Movimenti!$B$5:$B$2004,$A477,Movimenti!$C$5:$C$2004,"Carico"))</f>
        <v/>
      </c>
      <c r="I477" s="15" t="str">
        <f aca="false">IF($A477="","",SUMIFS(Movimenti!$D$5:$D$2004,Movimenti!$B$5:$B$2004,$A477,Movimenti!$C$5:$C$2004,"Scarico"))</f>
        <v/>
      </c>
      <c r="J477" s="15" t="str">
        <f aca="false">IF($A477="","",H477-I477)</f>
        <v/>
      </c>
      <c r="K477" s="16" t="str">
        <f aca="false">IF($A477="","",IF(J477&lt;=0,"Finito",IF(J477&lt;=E477,"Da riordinare","OK")))</f>
        <v/>
      </c>
      <c r="L477" s="17" t="str">
        <f aca="false">IF($A477="","",J477*F477)</f>
        <v/>
      </c>
      <c r="M477" s="17" t="str">
        <f aca="false">IF($A477="","",J477*G477)</f>
        <v/>
      </c>
    </row>
    <row r="478" customFormat="false" ht="15" hidden="false" customHeight="false" outlineLevel="0" collapsed="false">
      <c r="A478" s="12"/>
      <c r="B478" s="12"/>
      <c r="C478" s="12"/>
      <c r="D478" s="13"/>
      <c r="E478" s="13"/>
      <c r="F478" s="14"/>
      <c r="G478" s="14"/>
      <c r="H478" s="15" t="str">
        <f aca="false">IF($A478="","",SUMIFS(Movimenti!$D$5:$D$2004,Movimenti!$B$5:$B$2004,$A478,Movimenti!$C$5:$C$2004,"Carico"))</f>
        <v/>
      </c>
      <c r="I478" s="15" t="str">
        <f aca="false">IF($A478="","",SUMIFS(Movimenti!$D$5:$D$2004,Movimenti!$B$5:$B$2004,$A478,Movimenti!$C$5:$C$2004,"Scarico"))</f>
        <v/>
      </c>
      <c r="J478" s="15" t="str">
        <f aca="false">IF($A478="","",H478-I478)</f>
        <v/>
      </c>
      <c r="K478" s="16" t="str">
        <f aca="false">IF($A478="","",IF(J478&lt;=0,"Finito",IF(J478&lt;=E478,"Da riordinare","OK")))</f>
        <v/>
      </c>
      <c r="L478" s="17" t="str">
        <f aca="false">IF($A478="","",J478*F478)</f>
        <v/>
      </c>
      <c r="M478" s="17" t="str">
        <f aca="false">IF($A478="","",J478*G478)</f>
        <v/>
      </c>
    </row>
    <row r="479" customFormat="false" ht="15" hidden="false" customHeight="false" outlineLevel="0" collapsed="false">
      <c r="A479" s="12"/>
      <c r="B479" s="12"/>
      <c r="C479" s="12"/>
      <c r="D479" s="13"/>
      <c r="E479" s="13"/>
      <c r="F479" s="14"/>
      <c r="G479" s="14"/>
      <c r="H479" s="15" t="str">
        <f aca="false">IF($A479="","",SUMIFS(Movimenti!$D$5:$D$2004,Movimenti!$B$5:$B$2004,$A479,Movimenti!$C$5:$C$2004,"Carico"))</f>
        <v/>
      </c>
      <c r="I479" s="15" t="str">
        <f aca="false">IF($A479="","",SUMIFS(Movimenti!$D$5:$D$2004,Movimenti!$B$5:$B$2004,$A479,Movimenti!$C$5:$C$2004,"Scarico"))</f>
        <v/>
      </c>
      <c r="J479" s="15" t="str">
        <f aca="false">IF($A479="","",H479-I479)</f>
        <v/>
      </c>
      <c r="K479" s="16" t="str">
        <f aca="false">IF($A479="","",IF(J479&lt;=0,"Finito",IF(J479&lt;=E479,"Da riordinare","OK")))</f>
        <v/>
      </c>
      <c r="L479" s="17" t="str">
        <f aca="false">IF($A479="","",J479*F479)</f>
        <v/>
      </c>
      <c r="M479" s="17" t="str">
        <f aca="false">IF($A479="","",J479*G479)</f>
        <v/>
      </c>
    </row>
    <row r="480" customFormat="false" ht="15" hidden="false" customHeight="false" outlineLevel="0" collapsed="false">
      <c r="A480" s="12"/>
      <c r="B480" s="12"/>
      <c r="C480" s="12"/>
      <c r="D480" s="13"/>
      <c r="E480" s="13"/>
      <c r="F480" s="14"/>
      <c r="G480" s="14"/>
      <c r="H480" s="15" t="str">
        <f aca="false">IF($A480="","",SUMIFS(Movimenti!$D$5:$D$2004,Movimenti!$B$5:$B$2004,$A480,Movimenti!$C$5:$C$2004,"Carico"))</f>
        <v/>
      </c>
      <c r="I480" s="15" t="str">
        <f aca="false">IF($A480="","",SUMIFS(Movimenti!$D$5:$D$2004,Movimenti!$B$5:$B$2004,$A480,Movimenti!$C$5:$C$2004,"Scarico"))</f>
        <v/>
      </c>
      <c r="J480" s="15" t="str">
        <f aca="false">IF($A480="","",H480-I480)</f>
        <v/>
      </c>
      <c r="K480" s="16" t="str">
        <f aca="false">IF($A480="","",IF(J480&lt;=0,"Finito",IF(J480&lt;=E480,"Da riordinare","OK")))</f>
        <v/>
      </c>
      <c r="L480" s="17" t="str">
        <f aca="false">IF($A480="","",J480*F480)</f>
        <v/>
      </c>
      <c r="M480" s="17" t="str">
        <f aca="false">IF($A480="","",J480*G480)</f>
        <v/>
      </c>
    </row>
    <row r="481" customFormat="false" ht="15" hidden="false" customHeight="false" outlineLevel="0" collapsed="false">
      <c r="A481" s="12"/>
      <c r="B481" s="12"/>
      <c r="C481" s="12"/>
      <c r="D481" s="13"/>
      <c r="E481" s="13"/>
      <c r="F481" s="14"/>
      <c r="G481" s="14"/>
      <c r="H481" s="15" t="str">
        <f aca="false">IF($A481="","",SUMIFS(Movimenti!$D$5:$D$2004,Movimenti!$B$5:$B$2004,$A481,Movimenti!$C$5:$C$2004,"Carico"))</f>
        <v/>
      </c>
      <c r="I481" s="15" t="str">
        <f aca="false">IF($A481="","",SUMIFS(Movimenti!$D$5:$D$2004,Movimenti!$B$5:$B$2004,$A481,Movimenti!$C$5:$C$2004,"Scarico"))</f>
        <v/>
      </c>
      <c r="J481" s="15" t="str">
        <f aca="false">IF($A481="","",H481-I481)</f>
        <v/>
      </c>
      <c r="K481" s="16" t="str">
        <f aca="false">IF($A481="","",IF(J481&lt;=0,"Finito",IF(J481&lt;=E481,"Da riordinare","OK")))</f>
        <v/>
      </c>
      <c r="L481" s="17" t="str">
        <f aca="false">IF($A481="","",J481*F481)</f>
        <v/>
      </c>
      <c r="M481" s="17" t="str">
        <f aca="false">IF($A481="","",J481*G481)</f>
        <v/>
      </c>
    </row>
    <row r="482" customFormat="false" ht="15" hidden="false" customHeight="false" outlineLevel="0" collapsed="false">
      <c r="A482" s="12"/>
      <c r="B482" s="12"/>
      <c r="C482" s="12"/>
      <c r="D482" s="13"/>
      <c r="E482" s="13"/>
      <c r="F482" s="14"/>
      <c r="G482" s="14"/>
      <c r="H482" s="15" t="str">
        <f aca="false">IF($A482="","",SUMIFS(Movimenti!$D$5:$D$2004,Movimenti!$B$5:$B$2004,$A482,Movimenti!$C$5:$C$2004,"Carico"))</f>
        <v/>
      </c>
      <c r="I482" s="15" t="str">
        <f aca="false">IF($A482="","",SUMIFS(Movimenti!$D$5:$D$2004,Movimenti!$B$5:$B$2004,$A482,Movimenti!$C$5:$C$2004,"Scarico"))</f>
        <v/>
      </c>
      <c r="J482" s="15" t="str">
        <f aca="false">IF($A482="","",H482-I482)</f>
        <v/>
      </c>
      <c r="K482" s="16" t="str">
        <f aca="false">IF($A482="","",IF(J482&lt;=0,"Finito",IF(J482&lt;=E482,"Da riordinare","OK")))</f>
        <v/>
      </c>
      <c r="L482" s="17" t="str">
        <f aca="false">IF($A482="","",J482*F482)</f>
        <v/>
      </c>
      <c r="M482" s="17" t="str">
        <f aca="false">IF($A482="","",J482*G482)</f>
        <v/>
      </c>
    </row>
    <row r="483" customFormat="false" ht="15" hidden="false" customHeight="false" outlineLevel="0" collapsed="false">
      <c r="A483" s="12"/>
      <c r="B483" s="12"/>
      <c r="C483" s="12"/>
      <c r="D483" s="13"/>
      <c r="E483" s="13"/>
      <c r="F483" s="14"/>
      <c r="G483" s="14"/>
      <c r="H483" s="15" t="str">
        <f aca="false">IF($A483="","",SUMIFS(Movimenti!$D$5:$D$2004,Movimenti!$B$5:$B$2004,$A483,Movimenti!$C$5:$C$2004,"Carico"))</f>
        <v/>
      </c>
      <c r="I483" s="15" t="str">
        <f aca="false">IF($A483="","",SUMIFS(Movimenti!$D$5:$D$2004,Movimenti!$B$5:$B$2004,$A483,Movimenti!$C$5:$C$2004,"Scarico"))</f>
        <v/>
      </c>
      <c r="J483" s="15" t="str">
        <f aca="false">IF($A483="","",H483-I483)</f>
        <v/>
      </c>
      <c r="K483" s="16" t="str">
        <f aca="false">IF($A483="","",IF(J483&lt;=0,"Finito",IF(J483&lt;=E483,"Da riordinare","OK")))</f>
        <v/>
      </c>
      <c r="L483" s="17" t="str">
        <f aca="false">IF($A483="","",J483*F483)</f>
        <v/>
      </c>
      <c r="M483" s="17" t="str">
        <f aca="false">IF($A483="","",J483*G483)</f>
        <v/>
      </c>
    </row>
    <row r="484" customFormat="false" ht="15" hidden="false" customHeight="false" outlineLevel="0" collapsed="false">
      <c r="A484" s="12"/>
      <c r="B484" s="12"/>
      <c r="C484" s="12"/>
      <c r="D484" s="13"/>
      <c r="E484" s="13"/>
      <c r="F484" s="14"/>
      <c r="G484" s="14"/>
      <c r="H484" s="15" t="str">
        <f aca="false">IF($A484="","",SUMIFS(Movimenti!$D$5:$D$2004,Movimenti!$B$5:$B$2004,$A484,Movimenti!$C$5:$C$2004,"Carico"))</f>
        <v/>
      </c>
      <c r="I484" s="15" t="str">
        <f aca="false">IF($A484="","",SUMIFS(Movimenti!$D$5:$D$2004,Movimenti!$B$5:$B$2004,$A484,Movimenti!$C$5:$C$2004,"Scarico"))</f>
        <v/>
      </c>
      <c r="J484" s="15" t="str">
        <f aca="false">IF($A484="","",H484-I484)</f>
        <v/>
      </c>
      <c r="K484" s="16" t="str">
        <f aca="false">IF($A484="","",IF(J484&lt;=0,"Finito",IF(J484&lt;=E484,"Da riordinare","OK")))</f>
        <v/>
      </c>
      <c r="L484" s="17" t="str">
        <f aca="false">IF($A484="","",J484*F484)</f>
        <v/>
      </c>
      <c r="M484" s="17" t="str">
        <f aca="false">IF($A484="","",J484*G484)</f>
        <v/>
      </c>
    </row>
    <row r="485" customFormat="false" ht="15" hidden="false" customHeight="false" outlineLevel="0" collapsed="false">
      <c r="A485" s="12"/>
      <c r="B485" s="12"/>
      <c r="C485" s="12"/>
      <c r="D485" s="13"/>
      <c r="E485" s="13"/>
      <c r="F485" s="14"/>
      <c r="G485" s="14"/>
      <c r="H485" s="15" t="str">
        <f aca="false">IF($A485="","",SUMIFS(Movimenti!$D$5:$D$2004,Movimenti!$B$5:$B$2004,$A485,Movimenti!$C$5:$C$2004,"Carico"))</f>
        <v/>
      </c>
      <c r="I485" s="15" t="str">
        <f aca="false">IF($A485="","",SUMIFS(Movimenti!$D$5:$D$2004,Movimenti!$B$5:$B$2004,$A485,Movimenti!$C$5:$C$2004,"Scarico"))</f>
        <v/>
      </c>
      <c r="J485" s="15" t="str">
        <f aca="false">IF($A485="","",H485-I485)</f>
        <v/>
      </c>
      <c r="K485" s="16" t="str">
        <f aca="false">IF($A485="","",IF(J485&lt;=0,"Finito",IF(J485&lt;=E485,"Da riordinare","OK")))</f>
        <v/>
      </c>
      <c r="L485" s="17" t="str">
        <f aca="false">IF($A485="","",J485*F485)</f>
        <v/>
      </c>
      <c r="M485" s="17" t="str">
        <f aca="false">IF($A485="","",J485*G485)</f>
        <v/>
      </c>
    </row>
    <row r="486" customFormat="false" ht="15" hidden="false" customHeight="false" outlineLevel="0" collapsed="false">
      <c r="A486" s="12"/>
      <c r="B486" s="12"/>
      <c r="C486" s="12"/>
      <c r="D486" s="13"/>
      <c r="E486" s="13"/>
      <c r="F486" s="14"/>
      <c r="G486" s="14"/>
      <c r="H486" s="15" t="str">
        <f aca="false">IF($A486="","",SUMIFS(Movimenti!$D$5:$D$2004,Movimenti!$B$5:$B$2004,$A486,Movimenti!$C$5:$C$2004,"Carico"))</f>
        <v/>
      </c>
      <c r="I486" s="15" t="str">
        <f aca="false">IF($A486="","",SUMIFS(Movimenti!$D$5:$D$2004,Movimenti!$B$5:$B$2004,$A486,Movimenti!$C$5:$C$2004,"Scarico"))</f>
        <v/>
      </c>
      <c r="J486" s="15" t="str">
        <f aca="false">IF($A486="","",H486-I486)</f>
        <v/>
      </c>
      <c r="K486" s="16" t="str">
        <f aca="false">IF($A486="","",IF(J486&lt;=0,"Finito",IF(J486&lt;=E486,"Da riordinare","OK")))</f>
        <v/>
      </c>
      <c r="L486" s="17" t="str">
        <f aca="false">IF($A486="","",J486*F486)</f>
        <v/>
      </c>
      <c r="M486" s="17" t="str">
        <f aca="false">IF($A486="","",J486*G486)</f>
        <v/>
      </c>
    </row>
    <row r="487" customFormat="false" ht="15" hidden="false" customHeight="false" outlineLevel="0" collapsed="false">
      <c r="A487" s="12"/>
      <c r="B487" s="12"/>
      <c r="C487" s="12"/>
      <c r="D487" s="13"/>
      <c r="E487" s="13"/>
      <c r="F487" s="14"/>
      <c r="G487" s="14"/>
      <c r="H487" s="15" t="str">
        <f aca="false">IF($A487="","",SUMIFS(Movimenti!$D$5:$D$2004,Movimenti!$B$5:$B$2004,$A487,Movimenti!$C$5:$C$2004,"Carico"))</f>
        <v/>
      </c>
      <c r="I487" s="15" t="str">
        <f aca="false">IF($A487="","",SUMIFS(Movimenti!$D$5:$D$2004,Movimenti!$B$5:$B$2004,$A487,Movimenti!$C$5:$C$2004,"Scarico"))</f>
        <v/>
      </c>
      <c r="J487" s="15" t="str">
        <f aca="false">IF($A487="","",H487-I487)</f>
        <v/>
      </c>
      <c r="K487" s="16" t="str">
        <f aca="false">IF($A487="","",IF(J487&lt;=0,"Finito",IF(J487&lt;=E487,"Da riordinare","OK")))</f>
        <v/>
      </c>
      <c r="L487" s="17" t="str">
        <f aca="false">IF($A487="","",J487*F487)</f>
        <v/>
      </c>
      <c r="M487" s="17" t="str">
        <f aca="false">IF($A487="","",J487*G487)</f>
        <v/>
      </c>
    </row>
    <row r="488" customFormat="false" ht="15" hidden="false" customHeight="false" outlineLevel="0" collapsed="false">
      <c r="A488" s="12"/>
      <c r="B488" s="12"/>
      <c r="C488" s="12"/>
      <c r="D488" s="13"/>
      <c r="E488" s="13"/>
      <c r="F488" s="14"/>
      <c r="G488" s="14"/>
      <c r="H488" s="15" t="str">
        <f aca="false">IF($A488="","",SUMIFS(Movimenti!$D$5:$D$2004,Movimenti!$B$5:$B$2004,$A488,Movimenti!$C$5:$C$2004,"Carico"))</f>
        <v/>
      </c>
      <c r="I488" s="15" t="str">
        <f aca="false">IF($A488="","",SUMIFS(Movimenti!$D$5:$D$2004,Movimenti!$B$5:$B$2004,$A488,Movimenti!$C$5:$C$2004,"Scarico"))</f>
        <v/>
      </c>
      <c r="J488" s="15" t="str">
        <f aca="false">IF($A488="","",H488-I488)</f>
        <v/>
      </c>
      <c r="K488" s="16" t="str">
        <f aca="false">IF($A488="","",IF(J488&lt;=0,"Finito",IF(J488&lt;=E488,"Da riordinare","OK")))</f>
        <v/>
      </c>
      <c r="L488" s="17" t="str">
        <f aca="false">IF($A488="","",J488*F488)</f>
        <v/>
      </c>
      <c r="M488" s="17" t="str">
        <f aca="false">IF($A488="","",J488*G488)</f>
        <v/>
      </c>
    </row>
    <row r="489" customFormat="false" ht="15" hidden="false" customHeight="false" outlineLevel="0" collapsed="false">
      <c r="A489" s="12"/>
      <c r="B489" s="12"/>
      <c r="C489" s="12"/>
      <c r="D489" s="13"/>
      <c r="E489" s="13"/>
      <c r="F489" s="14"/>
      <c r="G489" s="14"/>
      <c r="H489" s="15" t="str">
        <f aca="false">IF($A489="","",SUMIFS(Movimenti!$D$5:$D$2004,Movimenti!$B$5:$B$2004,$A489,Movimenti!$C$5:$C$2004,"Carico"))</f>
        <v/>
      </c>
      <c r="I489" s="15" t="str">
        <f aca="false">IF($A489="","",SUMIFS(Movimenti!$D$5:$D$2004,Movimenti!$B$5:$B$2004,$A489,Movimenti!$C$5:$C$2004,"Scarico"))</f>
        <v/>
      </c>
      <c r="J489" s="15" t="str">
        <f aca="false">IF($A489="","",H489-I489)</f>
        <v/>
      </c>
      <c r="K489" s="16" t="str">
        <f aca="false">IF($A489="","",IF(J489&lt;=0,"Finito",IF(J489&lt;=E489,"Da riordinare","OK")))</f>
        <v/>
      </c>
      <c r="L489" s="17" t="str">
        <f aca="false">IF($A489="","",J489*F489)</f>
        <v/>
      </c>
      <c r="M489" s="17" t="str">
        <f aca="false">IF($A489="","",J489*G489)</f>
        <v/>
      </c>
    </row>
    <row r="490" customFormat="false" ht="15" hidden="false" customHeight="false" outlineLevel="0" collapsed="false">
      <c r="A490" s="12"/>
      <c r="B490" s="12"/>
      <c r="C490" s="12"/>
      <c r="D490" s="13"/>
      <c r="E490" s="13"/>
      <c r="F490" s="14"/>
      <c r="G490" s="14"/>
      <c r="H490" s="15" t="str">
        <f aca="false">IF($A490="","",SUMIFS(Movimenti!$D$5:$D$2004,Movimenti!$B$5:$B$2004,$A490,Movimenti!$C$5:$C$2004,"Carico"))</f>
        <v/>
      </c>
      <c r="I490" s="15" t="str">
        <f aca="false">IF($A490="","",SUMIFS(Movimenti!$D$5:$D$2004,Movimenti!$B$5:$B$2004,$A490,Movimenti!$C$5:$C$2004,"Scarico"))</f>
        <v/>
      </c>
      <c r="J490" s="15" t="str">
        <f aca="false">IF($A490="","",H490-I490)</f>
        <v/>
      </c>
      <c r="K490" s="16" t="str">
        <f aca="false">IF($A490="","",IF(J490&lt;=0,"Finito",IF(J490&lt;=E490,"Da riordinare","OK")))</f>
        <v/>
      </c>
      <c r="L490" s="17" t="str">
        <f aca="false">IF($A490="","",J490*F490)</f>
        <v/>
      </c>
      <c r="M490" s="17" t="str">
        <f aca="false">IF($A490="","",J490*G490)</f>
        <v/>
      </c>
    </row>
    <row r="491" customFormat="false" ht="15" hidden="false" customHeight="false" outlineLevel="0" collapsed="false">
      <c r="A491" s="12"/>
      <c r="B491" s="12"/>
      <c r="C491" s="12"/>
      <c r="D491" s="13"/>
      <c r="E491" s="13"/>
      <c r="F491" s="14"/>
      <c r="G491" s="14"/>
      <c r="H491" s="15" t="str">
        <f aca="false">IF($A491="","",SUMIFS(Movimenti!$D$5:$D$2004,Movimenti!$B$5:$B$2004,$A491,Movimenti!$C$5:$C$2004,"Carico"))</f>
        <v/>
      </c>
      <c r="I491" s="15" t="str">
        <f aca="false">IF($A491="","",SUMIFS(Movimenti!$D$5:$D$2004,Movimenti!$B$5:$B$2004,$A491,Movimenti!$C$5:$C$2004,"Scarico"))</f>
        <v/>
      </c>
      <c r="J491" s="15" t="str">
        <f aca="false">IF($A491="","",H491-I491)</f>
        <v/>
      </c>
      <c r="K491" s="16" t="str">
        <f aca="false">IF($A491="","",IF(J491&lt;=0,"Finito",IF(J491&lt;=E491,"Da riordinare","OK")))</f>
        <v/>
      </c>
      <c r="L491" s="17" t="str">
        <f aca="false">IF($A491="","",J491*F491)</f>
        <v/>
      </c>
      <c r="M491" s="17" t="str">
        <f aca="false">IF($A491="","",J491*G491)</f>
        <v/>
      </c>
    </row>
    <row r="492" customFormat="false" ht="15" hidden="false" customHeight="false" outlineLevel="0" collapsed="false">
      <c r="A492" s="12"/>
      <c r="B492" s="12"/>
      <c r="C492" s="12"/>
      <c r="D492" s="13"/>
      <c r="E492" s="13"/>
      <c r="F492" s="14"/>
      <c r="G492" s="14"/>
      <c r="H492" s="15" t="str">
        <f aca="false">IF($A492="","",SUMIFS(Movimenti!$D$5:$D$2004,Movimenti!$B$5:$B$2004,$A492,Movimenti!$C$5:$C$2004,"Carico"))</f>
        <v/>
      </c>
      <c r="I492" s="15" t="str">
        <f aca="false">IF($A492="","",SUMIFS(Movimenti!$D$5:$D$2004,Movimenti!$B$5:$B$2004,$A492,Movimenti!$C$5:$C$2004,"Scarico"))</f>
        <v/>
      </c>
      <c r="J492" s="15" t="str">
        <f aca="false">IF($A492="","",H492-I492)</f>
        <v/>
      </c>
      <c r="K492" s="16" t="str">
        <f aca="false">IF($A492="","",IF(J492&lt;=0,"Finito",IF(J492&lt;=E492,"Da riordinare","OK")))</f>
        <v/>
      </c>
      <c r="L492" s="17" t="str">
        <f aca="false">IF($A492="","",J492*F492)</f>
        <v/>
      </c>
      <c r="M492" s="17" t="str">
        <f aca="false">IF($A492="","",J492*G492)</f>
        <v/>
      </c>
    </row>
    <row r="493" customFormat="false" ht="15" hidden="false" customHeight="false" outlineLevel="0" collapsed="false">
      <c r="A493" s="12"/>
      <c r="B493" s="12"/>
      <c r="C493" s="12"/>
      <c r="D493" s="13"/>
      <c r="E493" s="13"/>
      <c r="F493" s="14"/>
      <c r="G493" s="14"/>
      <c r="H493" s="15" t="str">
        <f aca="false">IF($A493="","",SUMIFS(Movimenti!$D$5:$D$2004,Movimenti!$B$5:$B$2004,$A493,Movimenti!$C$5:$C$2004,"Carico"))</f>
        <v/>
      </c>
      <c r="I493" s="15" t="str">
        <f aca="false">IF($A493="","",SUMIFS(Movimenti!$D$5:$D$2004,Movimenti!$B$5:$B$2004,$A493,Movimenti!$C$5:$C$2004,"Scarico"))</f>
        <v/>
      </c>
      <c r="J493" s="15" t="str">
        <f aca="false">IF($A493="","",H493-I493)</f>
        <v/>
      </c>
      <c r="K493" s="16" t="str">
        <f aca="false">IF($A493="","",IF(J493&lt;=0,"Finito",IF(J493&lt;=E493,"Da riordinare","OK")))</f>
        <v/>
      </c>
      <c r="L493" s="17" t="str">
        <f aca="false">IF($A493="","",J493*F493)</f>
        <v/>
      </c>
      <c r="M493" s="17" t="str">
        <f aca="false">IF($A493="","",J493*G493)</f>
        <v/>
      </c>
    </row>
    <row r="494" customFormat="false" ht="15" hidden="false" customHeight="false" outlineLevel="0" collapsed="false">
      <c r="A494" s="12"/>
      <c r="B494" s="12"/>
      <c r="C494" s="12"/>
      <c r="D494" s="13"/>
      <c r="E494" s="13"/>
      <c r="F494" s="14"/>
      <c r="G494" s="14"/>
      <c r="H494" s="15" t="str">
        <f aca="false">IF($A494="","",SUMIFS(Movimenti!$D$5:$D$2004,Movimenti!$B$5:$B$2004,$A494,Movimenti!$C$5:$C$2004,"Carico"))</f>
        <v/>
      </c>
      <c r="I494" s="15" t="str">
        <f aca="false">IF($A494="","",SUMIFS(Movimenti!$D$5:$D$2004,Movimenti!$B$5:$B$2004,$A494,Movimenti!$C$5:$C$2004,"Scarico"))</f>
        <v/>
      </c>
      <c r="J494" s="15" t="str">
        <f aca="false">IF($A494="","",H494-I494)</f>
        <v/>
      </c>
      <c r="K494" s="16" t="str">
        <f aca="false">IF($A494="","",IF(J494&lt;=0,"Finito",IF(J494&lt;=E494,"Da riordinare","OK")))</f>
        <v/>
      </c>
      <c r="L494" s="17" t="str">
        <f aca="false">IF($A494="","",J494*F494)</f>
        <v/>
      </c>
      <c r="M494" s="17" t="str">
        <f aca="false">IF($A494="","",J494*G494)</f>
        <v/>
      </c>
    </row>
    <row r="495" customFormat="false" ht="15" hidden="false" customHeight="false" outlineLevel="0" collapsed="false">
      <c r="A495" s="12"/>
      <c r="B495" s="12"/>
      <c r="C495" s="12"/>
      <c r="D495" s="13"/>
      <c r="E495" s="13"/>
      <c r="F495" s="14"/>
      <c r="G495" s="14"/>
      <c r="H495" s="15" t="str">
        <f aca="false">IF($A495="","",SUMIFS(Movimenti!$D$5:$D$2004,Movimenti!$B$5:$B$2004,$A495,Movimenti!$C$5:$C$2004,"Carico"))</f>
        <v/>
      </c>
      <c r="I495" s="15" t="str">
        <f aca="false">IF($A495="","",SUMIFS(Movimenti!$D$5:$D$2004,Movimenti!$B$5:$B$2004,$A495,Movimenti!$C$5:$C$2004,"Scarico"))</f>
        <v/>
      </c>
      <c r="J495" s="15" t="str">
        <f aca="false">IF($A495="","",H495-I495)</f>
        <v/>
      </c>
      <c r="K495" s="16" t="str">
        <f aca="false">IF($A495="","",IF(J495&lt;=0,"Finito",IF(J495&lt;=E495,"Da riordinare","OK")))</f>
        <v/>
      </c>
      <c r="L495" s="17" t="str">
        <f aca="false">IF($A495="","",J495*F495)</f>
        <v/>
      </c>
      <c r="M495" s="17" t="str">
        <f aca="false">IF($A495="","",J495*G495)</f>
        <v/>
      </c>
    </row>
    <row r="496" customFormat="false" ht="15" hidden="false" customHeight="false" outlineLevel="0" collapsed="false">
      <c r="A496" s="12"/>
      <c r="B496" s="12"/>
      <c r="C496" s="12"/>
      <c r="D496" s="13"/>
      <c r="E496" s="13"/>
      <c r="F496" s="14"/>
      <c r="G496" s="14"/>
      <c r="H496" s="15" t="str">
        <f aca="false">IF($A496="","",SUMIFS(Movimenti!$D$5:$D$2004,Movimenti!$B$5:$B$2004,$A496,Movimenti!$C$5:$C$2004,"Carico"))</f>
        <v/>
      </c>
      <c r="I496" s="15" t="str">
        <f aca="false">IF($A496="","",SUMIFS(Movimenti!$D$5:$D$2004,Movimenti!$B$5:$B$2004,$A496,Movimenti!$C$5:$C$2004,"Scarico"))</f>
        <v/>
      </c>
      <c r="J496" s="15" t="str">
        <f aca="false">IF($A496="","",H496-I496)</f>
        <v/>
      </c>
      <c r="K496" s="16" t="str">
        <f aca="false">IF($A496="","",IF(J496&lt;=0,"Finito",IF(J496&lt;=E496,"Da riordinare","OK")))</f>
        <v/>
      </c>
      <c r="L496" s="17" t="str">
        <f aca="false">IF($A496="","",J496*F496)</f>
        <v/>
      </c>
      <c r="M496" s="17" t="str">
        <f aca="false">IF($A496="","",J496*G496)</f>
        <v/>
      </c>
    </row>
    <row r="497" customFormat="false" ht="15" hidden="false" customHeight="false" outlineLevel="0" collapsed="false">
      <c r="A497" s="12"/>
      <c r="B497" s="12"/>
      <c r="C497" s="12"/>
      <c r="D497" s="13"/>
      <c r="E497" s="13"/>
      <c r="F497" s="14"/>
      <c r="G497" s="14"/>
      <c r="H497" s="15" t="str">
        <f aca="false">IF($A497="","",SUMIFS(Movimenti!$D$5:$D$2004,Movimenti!$B$5:$B$2004,$A497,Movimenti!$C$5:$C$2004,"Carico"))</f>
        <v/>
      </c>
      <c r="I497" s="15" t="str">
        <f aca="false">IF($A497="","",SUMIFS(Movimenti!$D$5:$D$2004,Movimenti!$B$5:$B$2004,$A497,Movimenti!$C$5:$C$2004,"Scarico"))</f>
        <v/>
      </c>
      <c r="J497" s="15" t="str">
        <f aca="false">IF($A497="","",H497-I497)</f>
        <v/>
      </c>
      <c r="K497" s="16" t="str">
        <f aca="false">IF($A497="","",IF(J497&lt;=0,"Finito",IF(J497&lt;=E497,"Da riordinare","OK")))</f>
        <v/>
      </c>
      <c r="L497" s="17" t="str">
        <f aca="false">IF($A497="","",J497*F497)</f>
        <v/>
      </c>
      <c r="M497" s="17" t="str">
        <f aca="false">IF($A497="","",J497*G497)</f>
        <v/>
      </c>
    </row>
    <row r="498" customFormat="false" ht="15" hidden="false" customHeight="false" outlineLevel="0" collapsed="false">
      <c r="A498" s="12"/>
      <c r="B498" s="12"/>
      <c r="C498" s="12"/>
      <c r="D498" s="13"/>
      <c r="E498" s="13"/>
      <c r="F498" s="14"/>
      <c r="G498" s="14"/>
      <c r="H498" s="15" t="str">
        <f aca="false">IF($A498="","",SUMIFS(Movimenti!$D$5:$D$2004,Movimenti!$B$5:$B$2004,$A498,Movimenti!$C$5:$C$2004,"Carico"))</f>
        <v/>
      </c>
      <c r="I498" s="15" t="str">
        <f aca="false">IF($A498="","",SUMIFS(Movimenti!$D$5:$D$2004,Movimenti!$B$5:$B$2004,$A498,Movimenti!$C$5:$C$2004,"Scarico"))</f>
        <v/>
      </c>
      <c r="J498" s="15" t="str">
        <f aca="false">IF($A498="","",H498-I498)</f>
        <v/>
      </c>
      <c r="K498" s="16" t="str">
        <f aca="false">IF($A498="","",IF(J498&lt;=0,"Finito",IF(J498&lt;=E498,"Da riordinare","OK")))</f>
        <v/>
      </c>
      <c r="L498" s="17" t="str">
        <f aca="false">IF($A498="","",J498*F498)</f>
        <v/>
      </c>
      <c r="M498" s="17" t="str">
        <f aca="false">IF($A498="","",J498*G498)</f>
        <v/>
      </c>
    </row>
    <row r="499" customFormat="false" ht="15" hidden="false" customHeight="false" outlineLevel="0" collapsed="false">
      <c r="A499" s="12"/>
      <c r="B499" s="12"/>
      <c r="C499" s="12"/>
      <c r="D499" s="13"/>
      <c r="E499" s="13"/>
      <c r="F499" s="14"/>
      <c r="G499" s="14"/>
      <c r="H499" s="15" t="str">
        <f aca="false">IF($A499="","",SUMIFS(Movimenti!$D$5:$D$2004,Movimenti!$B$5:$B$2004,$A499,Movimenti!$C$5:$C$2004,"Carico"))</f>
        <v/>
      </c>
      <c r="I499" s="15" t="str">
        <f aca="false">IF($A499="","",SUMIFS(Movimenti!$D$5:$D$2004,Movimenti!$B$5:$B$2004,$A499,Movimenti!$C$5:$C$2004,"Scarico"))</f>
        <v/>
      </c>
      <c r="J499" s="15" t="str">
        <f aca="false">IF($A499="","",H499-I499)</f>
        <v/>
      </c>
      <c r="K499" s="16" t="str">
        <f aca="false">IF($A499="","",IF(J499&lt;=0,"Finito",IF(J499&lt;=E499,"Da riordinare","OK")))</f>
        <v/>
      </c>
      <c r="L499" s="17" t="str">
        <f aca="false">IF($A499="","",J499*F499)</f>
        <v/>
      </c>
      <c r="M499" s="17" t="str">
        <f aca="false">IF($A499="","",J499*G499)</f>
        <v/>
      </c>
    </row>
    <row r="500" customFormat="false" ht="15" hidden="false" customHeight="false" outlineLevel="0" collapsed="false">
      <c r="A500" s="12"/>
      <c r="B500" s="12"/>
      <c r="C500" s="12"/>
      <c r="D500" s="13"/>
      <c r="E500" s="13"/>
      <c r="F500" s="14"/>
      <c r="G500" s="14"/>
      <c r="H500" s="15" t="str">
        <f aca="false">IF($A500="","",SUMIFS(Movimenti!$D$5:$D$2004,Movimenti!$B$5:$B$2004,$A500,Movimenti!$C$5:$C$2004,"Carico"))</f>
        <v/>
      </c>
      <c r="I500" s="15" t="str">
        <f aca="false">IF($A500="","",SUMIFS(Movimenti!$D$5:$D$2004,Movimenti!$B$5:$B$2004,$A500,Movimenti!$C$5:$C$2004,"Scarico"))</f>
        <v/>
      </c>
      <c r="J500" s="15" t="str">
        <f aca="false">IF($A500="","",H500-I500)</f>
        <v/>
      </c>
      <c r="K500" s="16" t="str">
        <f aca="false">IF($A500="","",IF(J500&lt;=0,"Finito",IF(J500&lt;=E500,"Da riordinare","OK")))</f>
        <v/>
      </c>
      <c r="L500" s="17" t="str">
        <f aca="false">IF($A500="","",J500*F500)</f>
        <v/>
      </c>
      <c r="M500" s="17" t="str">
        <f aca="false">IF($A500="","",J500*G500)</f>
        <v/>
      </c>
    </row>
    <row r="501" customFormat="false" ht="15" hidden="false" customHeight="false" outlineLevel="0" collapsed="false">
      <c r="A501" s="12"/>
      <c r="B501" s="12"/>
      <c r="C501" s="12"/>
      <c r="D501" s="13"/>
      <c r="E501" s="13"/>
      <c r="F501" s="14"/>
      <c r="G501" s="14"/>
      <c r="H501" s="15" t="str">
        <f aca="false">IF($A501="","",SUMIFS(Movimenti!$D$5:$D$2004,Movimenti!$B$5:$B$2004,$A501,Movimenti!$C$5:$C$2004,"Carico"))</f>
        <v/>
      </c>
      <c r="I501" s="15" t="str">
        <f aca="false">IF($A501="","",SUMIFS(Movimenti!$D$5:$D$2004,Movimenti!$B$5:$B$2004,$A501,Movimenti!$C$5:$C$2004,"Scarico"))</f>
        <v/>
      </c>
      <c r="J501" s="15" t="str">
        <f aca="false">IF($A501="","",H501-I501)</f>
        <v/>
      </c>
      <c r="K501" s="16" t="str">
        <f aca="false">IF($A501="","",IF(J501&lt;=0,"Finito",IF(J501&lt;=E501,"Da riordinare","OK")))</f>
        <v/>
      </c>
      <c r="L501" s="17" t="str">
        <f aca="false">IF($A501="","",J501*F501)</f>
        <v/>
      </c>
      <c r="M501" s="17" t="str">
        <f aca="false">IF($A501="","",J501*G501)</f>
        <v/>
      </c>
    </row>
    <row r="502" customFormat="false" ht="15" hidden="false" customHeight="false" outlineLevel="0" collapsed="false">
      <c r="A502" s="12"/>
      <c r="B502" s="12"/>
      <c r="C502" s="12"/>
      <c r="D502" s="13"/>
      <c r="E502" s="13"/>
      <c r="F502" s="14"/>
      <c r="G502" s="14"/>
      <c r="H502" s="15" t="str">
        <f aca="false">IF($A502="","",SUMIFS(Movimenti!$D$5:$D$2004,Movimenti!$B$5:$B$2004,$A502,Movimenti!$C$5:$C$2004,"Carico"))</f>
        <v/>
      </c>
      <c r="I502" s="15" t="str">
        <f aca="false">IF($A502="","",SUMIFS(Movimenti!$D$5:$D$2004,Movimenti!$B$5:$B$2004,$A502,Movimenti!$C$5:$C$2004,"Scarico"))</f>
        <v/>
      </c>
      <c r="J502" s="15" t="str">
        <f aca="false">IF($A502="","",H502-I502)</f>
        <v/>
      </c>
      <c r="K502" s="16" t="str">
        <f aca="false">IF($A502="","",IF(J502&lt;=0,"Finito",IF(J502&lt;=E502,"Da riordinare","OK")))</f>
        <v/>
      </c>
      <c r="L502" s="17" t="str">
        <f aca="false">IF($A502="","",J502*F502)</f>
        <v/>
      </c>
      <c r="M502" s="17" t="str">
        <f aca="false">IF($A502="","",J502*G502)</f>
        <v/>
      </c>
    </row>
    <row r="503" customFormat="false" ht="15" hidden="false" customHeight="false" outlineLevel="0" collapsed="false">
      <c r="A503" s="12"/>
      <c r="B503" s="12"/>
      <c r="C503" s="12"/>
      <c r="D503" s="13"/>
      <c r="E503" s="13"/>
      <c r="F503" s="14"/>
      <c r="G503" s="14"/>
      <c r="H503" s="15" t="str">
        <f aca="false">IF($A503="","",SUMIFS(Movimenti!$D$5:$D$2004,Movimenti!$B$5:$B$2004,$A503,Movimenti!$C$5:$C$2004,"Carico"))</f>
        <v/>
      </c>
      <c r="I503" s="15" t="str">
        <f aca="false">IF($A503="","",SUMIFS(Movimenti!$D$5:$D$2004,Movimenti!$B$5:$B$2004,$A503,Movimenti!$C$5:$C$2004,"Scarico"))</f>
        <v/>
      </c>
      <c r="J503" s="15" t="str">
        <f aca="false">IF($A503="","",H503-I503)</f>
        <v/>
      </c>
      <c r="K503" s="16" t="str">
        <f aca="false">IF($A503="","",IF(J503&lt;=0,"Finito",IF(J503&lt;=E503,"Da riordinare","OK")))</f>
        <v/>
      </c>
      <c r="L503" s="17" t="str">
        <f aca="false">IF($A503="","",J503*F503)</f>
        <v/>
      </c>
      <c r="M503" s="17" t="str">
        <f aca="false">IF($A503="","",J503*G503)</f>
        <v/>
      </c>
    </row>
    <row r="504" customFormat="false" ht="15" hidden="false" customHeight="false" outlineLevel="0" collapsed="false">
      <c r="A504" s="12"/>
      <c r="B504" s="12"/>
      <c r="C504" s="12"/>
      <c r="D504" s="13"/>
      <c r="E504" s="13"/>
      <c r="F504" s="14"/>
      <c r="G504" s="14"/>
      <c r="H504" s="15" t="str">
        <f aca="false">IF($A504="","",SUMIFS(Movimenti!$D$5:$D$2004,Movimenti!$B$5:$B$2004,$A504,Movimenti!$C$5:$C$2004,"Carico"))</f>
        <v/>
      </c>
      <c r="I504" s="15" t="str">
        <f aca="false">IF($A504="","",SUMIFS(Movimenti!$D$5:$D$2004,Movimenti!$B$5:$B$2004,$A504,Movimenti!$C$5:$C$2004,"Scarico"))</f>
        <v/>
      </c>
      <c r="J504" s="15" t="str">
        <f aca="false">IF($A504="","",H504-I504)</f>
        <v/>
      </c>
      <c r="K504" s="16" t="str">
        <f aca="false">IF($A504="","",IF(J504&lt;=0,"Finito",IF(J504&lt;=E504,"Da riordinare","OK")))</f>
        <v/>
      </c>
      <c r="L504" s="17" t="str">
        <f aca="false">IF($A504="","",J504*F504)</f>
        <v/>
      </c>
      <c r="M504" s="17" t="str">
        <f aca="false">IF($A504="","",J504*G504)</f>
        <v/>
      </c>
    </row>
  </sheetData>
  <conditionalFormatting sqref="K5:K504">
    <cfRule type="cellIs" priority="2" operator="equal" aboveAverage="0" equalAverage="0" bottom="0" percent="0" rank="0" text="" dxfId="0">
      <formula>"Finito"</formula>
    </cfRule>
    <cfRule type="cellIs" priority="3" operator="equal" aboveAverage="0" equalAverage="0" bottom="0" percent="0" rank="0" text="" dxfId="1">
      <formula>"Da riordinare"</formula>
    </cfRule>
    <cfRule type="cellIs" priority="4" operator="equal" aboveAverage="0" equalAverage="0" bottom="0" percent="0" rank="0" text="" dxfId="2">
      <formula>"OK"</formula>
    </cfRule>
  </conditionalFormatting>
  <dataValidations count="2">
    <dataValidation allowBlank="true" error="Puoi scrivere anche un'altra unità di misura." errorStyle="information" errorTitle="Unità" operator="between" showDropDown="false" showErrorMessage="true" showInputMessage="false" sqref="D5:D504" type="list">
      <formula1>"pz,conf.,kg,m,l"</formula1>
      <formula2>0</formula2>
    </dataValidation>
    <dataValidation allowBlank="true" error="Scrivi un numero uguale o maggiore di zero." errorStyle="stop" errorTitle="Numero non valido" operator="greaterThanOrEqual" showDropDown="false" showErrorMessage="true" showInputMessage="false" sqref="E5:G504" type="decimal">
      <formula1>0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9E91F"/>
    <pageSetUpPr fitToPage="true"/>
  </sheetPr>
  <dimension ref="A1:K200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15"/>
    <col collapsed="false" customWidth="true" hidden="false" outlineLevel="0" max="4" min="3" style="0" width="10"/>
    <col collapsed="false" customWidth="true" hidden="false" outlineLevel="0" max="5" min="5" style="0" width="26"/>
    <col collapsed="false" customWidth="true" hidden="false" outlineLevel="0" max="6" min="6" style="0" width="14"/>
    <col collapsed="false" customWidth="true" hidden="false" outlineLevel="0" max="7" min="7" style="0" width="26"/>
    <col collapsed="false" customWidth="true" hidden="false" outlineLevel="0" max="8" min="8" style="0" width="30"/>
    <col collapsed="false" customWidth="true" hidden="false" outlineLevel="0" max="10" min="9" style="0" width="14"/>
    <col collapsed="false" customWidth="true" hidden="false" outlineLevel="0" max="11" min="11" style="0" width="24"/>
  </cols>
  <sheetData>
    <row r="1" customFormat="false" ht="17.35" hidden="false" customHeight="false" outlineLevel="0" collapsed="false">
      <c r="A1" s="8" t="s">
        <v>66</v>
      </c>
    </row>
    <row r="2" customFormat="false" ht="15" hidden="false" customHeight="false" outlineLevel="0" collapsed="false">
      <c r="A2" s="9" t="s">
        <v>67</v>
      </c>
    </row>
    <row r="3" customFormat="false" ht="15" hidden="false" customHeight="false" outlineLevel="0" collapsed="false">
      <c r="A3" s="9" t="s">
        <v>68</v>
      </c>
    </row>
    <row r="4" customFormat="false" ht="31.5" hidden="false" customHeight="true" outlineLevel="0" collapsed="false">
      <c r="A4" s="10" t="s">
        <v>69</v>
      </c>
      <c r="B4" s="10" t="s">
        <v>70</v>
      </c>
      <c r="C4" s="10" t="s">
        <v>71</v>
      </c>
      <c r="D4" s="10" t="s">
        <v>72</v>
      </c>
      <c r="E4" s="10" t="s">
        <v>73</v>
      </c>
      <c r="F4" s="10" t="s">
        <v>74</v>
      </c>
      <c r="G4" s="10" t="s">
        <v>75</v>
      </c>
      <c r="H4" s="11" t="s">
        <v>76</v>
      </c>
      <c r="I4" s="11" t="s">
        <v>77</v>
      </c>
      <c r="J4" s="11" t="s">
        <v>78</v>
      </c>
      <c r="K4" s="11" t="s">
        <v>79</v>
      </c>
    </row>
    <row r="5" customFormat="false" ht="15" hidden="false" customHeight="false" outlineLevel="0" collapsed="false">
      <c r="A5" s="18" t="n">
        <v>46237</v>
      </c>
      <c r="B5" s="12" t="s">
        <v>44</v>
      </c>
      <c r="C5" s="13" t="s">
        <v>80</v>
      </c>
      <c r="D5" s="13" t="n">
        <v>200</v>
      </c>
      <c r="E5" s="12" t="s">
        <v>81</v>
      </c>
      <c r="F5" s="14" t="n">
        <v>0.9</v>
      </c>
      <c r="G5" s="12" t="s">
        <v>82</v>
      </c>
      <c r="H5" s="19" t="str">
        <f aca="false">IF(B5="","",IFERROR(INDEX(Prodotti!$B$5:$B$504,MATCH(B5,Prodotti!$A$5:$A$504,0)),"Codice non trovato"))</f>
        <v>Quaderno A4 a righe</v>
      </c>
      <c r="I5" s="17" t="n">
        <f aca="false">IF(OR(D5="",F5=""),"",D5*F5)</f>
        <v>180</v>
      </c>
      <c r="J5" s="17" t="str">
        <f aca="false">IF(OR(C5&lt;&gt;"Scarico",D5="",F5="",B5=""),"",D5*(F5-IFERROR(INDEX(Prodotti!$F$5:$F$504,MATCH(B5,Prodotti!$A$5:$A$504,0)),0)))</f>
        <v/>
      </c>
      <c r="K5" s="19" t="str">
        <f aca="false">IF(B5="","",IF(ISNA(MATCH(B5,Prodotti!$A$5:$A$504,0)),"Codice non trovato",IF(OR(C5="",D5=""),"Manca tipo o quantità",IF(C5="Scarico",IF(SUMIFS($D$5:D5,$B$5:B5,B5,$C$5:C5,"Carico")-SUMIFS($D$5:D5,$B$5:B5,B5,$C$5:C5,"Scarico")&lt;0,"Giacenza insufficiente",""),""))))</f>
        <v/>
      </c>
    </row>
    <row r="6" customFormat="false" ht="15" hidden="false" customHeight="false" outlineLevel="0" collapsed="false">
      <c r="A6" s="18" t="n">
        <v>46237</v>
      </c>
      <c r="B6" s="12" t="s">
        <v>48</v>
      </c>
      <c r="C6" s="13" t="s">
        <v>80</v>
      </c>
      <c r="D6" s="13" t="n">
        <v>100</v>
      </c>
      <c r="E6" s="12" t="s">
        <v>81</v>
      </c>
      <c r="F6" s="14" t="n">
        <v>8.5</v>
      </c>
      <c r="G6" s="12"/>
      <c r="H6" s="19" t="str">
        <f aca="false">IF(B6="","",IFERROR(INDEX(Prodotti!$B$5:$B$504,MATCH(B6,Prodotti!$A$5:$A$504,0)),"Codice non trovato"))</f>
        <v>Penna a sfera blu (conf. da 50)</v>
      </c>
      <c r="I6" s="17" t="n">
        <f aca="false">IF(OR(D6="",F6=""),"",D6*F6)</f>
        <v>850</v>
      </c>
      <c r="J6" s="17" t="str">
        <f aca="false">IF(OR(C6&lt;&gt;"Scarico",D6="",F6="",B6=""),"",D6*(F6-IFERROR(INDEX(Prodotti!$F$5:$F$504,MATCH(B6,Prodotti!$A$5:$A$504,0)),0)))</f>
        <v/>
      </c>
      <c r="K6" s="19" t="str">
        <f aca="false">IF(B6="","",IF(ISNA(MATCH(B6,Prodotti!$A$5:$A$504,0)),"Codice non trovato",IF(OR(C6="",D6=""),"Manca tipo o quantità",IF(C6="Scarico",IF(SUMIFS($D$5:D6,$B$5:B6,B6,$C$5:C6,"Carico")-SUMIFS($D$5:D6,$B$5:B6,B6,$C$5:C6,"Scarico")&lt;0,"Giacenza insufficiente",""),""))))</f>
        <v/>
      </c>
    </row>
    <row r="7" customFormat="false" ht="15" hidden="false" customHeight="false" outlineLevel="0" collapsed="false">
      <c r="A7" s="18" t="n">
        <v>46237</v>
      </c>
      <c r="B7" s="12" t="s">
        <v>51</v>
      </c>
      <c r="C7" s="13" t="s">
        <v>80</v>
      </c>
      <c r="D7" s="13" t="n">
        <v>300</v>
      </c>
      <c r="E7" s="12" t="s">
        <v>83</v>
      </c>
      <c r="F7" s="14" t="n">
        <v>0.65</v>
      </c>
      <c r="G7" s="12"/>
      <c r="H7" s="19" t="str">
        <f aca="false">IF(B7="","",IFERROR(INDEX(Prodotti!$B$5:$B$504,MATCH(B7,Prodotti!$A$5:$A$504,0)),"Codice non trovato"))</f>
        <v>Scatola di cartone 40x30</v>
      </c>
      <c r="I7" s="17" t="n">
        <f aca="false">IF(OR(D7="",F7=""),"",D7*F7)</f>
        <v>195</v>
      </c>
      <c r="J7" s="17" t="str">
        <f aca="false">IF(OR(C7&lt;&gt;"Scarico",D7="",F7="",B7=""),"",D7*(F7-IFERROR(INDEX(Prodotti!$F$5:$F$504,MATCH(B7,Prodotti!$A$5:$A$504,0)),0)))</f>
        <v/>
      </c>
      <c r="K7" s="19" t="str">
        <f aca="false">IF(B7="","",IF(ISNA(MATCH(B7,Prodotti!$A$5:$A$504,0)),"Codice non trovato",IF(OR(C7="",D7=""),"Manca tipo o quantità",IF(C7="Scarico",IF(SUMIFS($D$5:D7,$B$5:B7,B7,$C$5:C7,"Carico")-SUMIFS($D$5:D7,$B$5:B7,B7,$C$5:C7,"Scarico")&lt;0,"Giacenza insufficiente",""),""))))</f>
        <v/>
      </c>
    </row>
    <row r="8" customFormat="false" ht="15" hidden="false" customHeight="false" outlineLevel="0" collapsed="false">
      <c r="A8" s="18" t="n">
        <v>46237</v>
      </c>
      <c r="B8" s="12" t="s">
        <v>54</v>
      </c>
      <c r="C8" s="13" t="s">
        <v>80</v>
      </c>
      <c r="D8" s="13" t="n">
        <v>60</v>
      </c>
      <c r="E8" s="12" t="s">
        <v>83</v>
      </c>
      <c r="F8" s="14" t="n">
        <v>0.8</v>
      </c>
      <c r="G8" s="12"/>
      <c r="H8" s="19" t="str">
        <f aca="false">IF(B8="","",IFERROR(INDEX(Prodotti!$B$5:$B$504,MATCH(B8,Prodotti!$A$5:$A$504,0)),"Codice non trovato"))</f>
        <v>Nastro adesivo marrone</v>
      </c>
      <c r="I8" s="17" t="n">
        <f aca="false">IF(OR(D8="",F8=""),"",D8*F8)</f>
        <v>48</v>
      </c>
      <c r="J8" s="17" t="str">
        <f aca="false">IF(OR(C8&lt;&gt;"Scarico",D8="",F8="",B8=""),"",D8*(F8-IFERROR(INDEX(Prodotti!$F$5:$F$504,MATCH(B8,Prodotti!$A$5:$A$504,0)),0)))</f>
        <v/>
      </c>
      <c r="K8" s="19" t="str">
        <f aca="false">IF(B8="","",IF(ISNA(MATCH(B8,Prodotti!$A$5:$A$504,0)),"Codice non trovato",IF(OR(C8="",D8=""),"Manca tipo o quantità",IF(C8="Scarico",IF(SUMIFS($D$5:D8,$B$5:B8,B8,$C$5:C8,"Carico")-SUMIFS($D$5:D8,$B$5:B8,B8,$C$5:C8,"Scarico")&lt;0,"Giacenza insufficiente",""),""))))</f>
        <v/>
      </c>
    </row>
    <row r="9" customFormat="false" ht="15" hidden="false" customHeight="false" outlineLevel="0" collapsed="false">
      <c r="A9" s="18" t="n">
        <v>46239</v>
      </c>
      <c r="B9" s="12" t="s">
        <v>56</v>
      </c>
      <c r="C9" s="13" t="s">
        <v>80</v>
      </c>
      <c r="D9" s="13" t="n">
        <v>6</v>
      </c>
      <c r="E9" s="12" t="s">
        <v>84</v>
      </c>
      <c r="F9" s="14" t="n">
        <v>22</v>
      </c>
      <c r="G9" s="12"/>
      <c r="H9" s="19" t="str">
        <f aca="false">IF(B9="","",IFERROR(INDEX(Prodotti!$B$5:$B$504,MATCH(B9,Prodotti!$A$5:$A$504,0)),"Codice non trovato"))</f>
        <v>Toner nero compatibile</v>
      </c>
      <c r="I9" s="17" t="n">
        <f aca="false">IF(OR(D9="",F9=""),"",D9*F9)</f>
        <v>132</v>
      </c>
      <c r="J9" s="17" t="str">
        <f aca="false">IF(OR(C9&lt;&gt;"Scarico",D9="",F9="",B9=""),"",D9*(F9-IFERROR(INDEX(Prodotti!$F$5:$F$504,MATCH(B9,Prodotti!$A$5:$A$504,0)),0)))</f>
        <v/>
      </c>
      <c r="K9" s="19" t="str">
        <f aca="false">IF(B9="","",IF(ISNA(MATCH(B9,Prodotti!$A$5:$A$504,0)),"Codice non trovato",IF(OR(C9="",D9=""),"Manca tipo o quantità",IF(C9="Scarico",IF(SUMIFS($D$5:D9,$B$5:B9,B9,$C$5:C9,"Carico")-SUMIFS($D$5:D9,$B$5:B9,B9,$C$5:C9,"Scarico")&lt;0,"Giacenza insufficiente",""),""))))</f>
        <v/>
      </c>
    </row>
    <row r="10" customFormat="false" ht="15" hidden="false" customHeight="false" outlineLevel="0" collapsed="false">
      <c r="A10" s="18" t="n">
        <v>46239</v>
      </c>
      <c r="B10" s="12" t="s">
        <v>59</v>
      </c>
      <c r="C10" s="13" t="s">
        <v>80</v>
      </c>
      <c r="D10" s="13" t="n">
        <v>10</v>
      </c>
      <c r="E10" s="12" t="s">
        <v>84</v>
      </c>
      <c r="F10" s="14" t="n">
        <v>9.5</v>
      </c>
      <c r="G10" s="12"/>
      <c r="H10" s="19" t="str">
        <f aca="false">IF(B10="","",IFERROR(INDEX(Prodotti!$B$5:$B$504,MATCH(B10,Prodotti!$A$5:$A$504,0)),"Codice non trovato"))</f>
        <v>Cartuccia inchiostro colore</v>
      </c>
      <c r="I10" s="17" t="n">
        <f aca="false">IF(OR(D10="",F10=""),"",D10*F10)</f>
        <v>95</v>
      </c>
      <c r="J10" s="17" t="str">
        <f aca="false">IF(OR(C10&lt;&gt;"Scarico",D10="",F10="",B10=""),"",D10*(F10-IFERROR(INDEX(Prodotti!$F$5:$F$504,MATCH(B10,Prodotti!$A$5:$A$504,0)),0)))</f>
        <v/>
      </c>
      <c r="K10" s="19" t="str">
        <f aca="false">IF(B10="","",IF(ISNA(MATCH(B10,Prodotti!$A$5:$A$504,0)),"Codice non trovato",IF(OR(C10="",D10=""),"Manca tipo o quantità",IF(C10="Scarico",IF(SUMIFS($D$5:D10,$B$5:B10,B10,$C$5:C10,"Carico")-SUMIFS($D$5:D10,$B$5:B10,B10,$C$5:C10,"Scarico")&lt;0,"Giacenza insufficiente",""),""))))</f>
        <v/>
      </c>
    </row>
    <row r="11" customFormat="false" ht="15" hidden="false" customHeight="false" outlineLevel="0" collapsed="false">
      <c r="A11" s="18" t="n">
        <v>46239</v>
      </c>
      <c r="B11" s="12" t="s">
        <v>61</v>
      </c>
      <c r="C11" s="13" t="s">
        <v>80</v>
      </c>
      <c r="D11" s="13" t="n">
        <v>120</v>
      </c>
      <c r="E11" s="12" t="s">
        <v>85</v>
      </c>
      <c r="F11" s="14" t="n">
        <v>3.2</v>
      </c>
      <c r="G11" s="12"/>
      <c r="H11" s="19" t="str">
        <f aca="false">IF(B11="","",IFERROR(INDEX(Prodotti!$B$5:$B$504,MATCH(B11,Prodotti!$A$5:$A$504,0)),"Codice non trovato"))</f>
        <v>Risma carta A4 (500 fogli)</v>
      </c>
      <c r="I11" s="17" t="n">
        <f aca="false">IF(OR(D11="",F11=""),"",D11*F11)</f>
        <v>384</v>
      </c>
      <c r="J11" s="17" t="str">
        <f aca="false">IF(OR(C11&lt;&gt;"Scarico",D11="",F11="",B11=""),"",D11*(F11-IFERROR(INDEX(Prodotti!$F$5:$F$504,MATCH(B11,Prodotti!$A$5:$A$504,0)),0)))</f>
        <v/>
      </c>
      <c r="K11" s="19" t="str">
        <f aca="false">IF(B11="","",IF(ISNA(MATCH(B11,Prodotti!$A$5:$A$504,0)),"Codice non trovato",IF(OR(C11="",D11=""),"Manca tipo o quantità",IF(C11="Scarico",IF(SUMIFS($D$5:D11,$B$5:B11,B11,$C$5:C11,"Carico")-SUMIFS($D$5:D11,$B$5:B11,B11,$C$5:C11,"Scarico")&lt;0,"Giacenza insufficiente",""),""))))</f>
        <v/>
      </c>
    </row>
    <row r="12" customFormat="false" ht="15" hidden="false" customHeight="false" outlineLevel="0" collapsed="false">
      <c r="A12" s="18" t="n">
        <v>46239</v>
      </c>
      <c r="B12" s="12" t="s">
        <v>64</v>
      </c>
      <c r="C12" s="13" t="s">
        <v>80</v>
      </c>
      <c r="D12" s="13" t="n">
        <v>100</v>
      </c>
      <c r="E12" s="12" t="s">
        <v>81</v>
      </c>
      <c r="F12" s="14" t="n">
        <v>0.4</v>
      </c>
      <c r="G12" s="12"/>
      <c r="H12" s="19" t="str">
        <f aca="false">IF(B12="","",IFERROR(INDEX(Prodotti!$B$5:$B$504,MATCH(B12,Prodotti!$A$5:$A$504,0)),"Codice non trovato"))</f>
        <v>Cartellina con elastico</v>
      </c>
      <c r="I12" s="17" t="n">
        <f aca="false">IF(OR(D12="",F12=""),"",D12*F12)</f>
        <v>40</v>
      </c>
      <c r="J12" s="17" t="str">
        <f aca="false">IF(OR(C12&lt;&gt;"Scarico",D12="",F12="",B12=""),"",D12*(F12-IFERROR(INDEX(Prodotti!$F$5:$F$504,MATCH(B12,Prodotti!$A$5:$A$504,0)),0)))</f>
        <v/>
      </c>
      <c r="K12" s="19" t="str">
        <f aca="false">IF(B12="","",IF(ISNA(MATCH(B12,Prodotti!$A$5:$A$504,0)),"Codice non trovato",IF(OR(C12="",D12=""),"Manca tipo o quantità",IF(C12="Scarico",IF(SUMIFS($D$5:D12,$B$5:B12,B12,$C$5:C12,"Carico")-SUMIFS($D$5:D12,$B$5:B12,B12,$C$5:C12,"Scarico")&lt;0,"Giacenza insufficiente",""),""))))</f>
        <v/>
      </c>
    </row>
    <row r="13" customFormat="false" ht="15" hidden="false" customHeight="false" outlineLevel="0" collapsed="false">
      <c r="A13" s="18" t="n">
        <v>46246</v>
      </c>
      <c r="B13" s="12" t="s">
        <v>48</v>
      </c>
      <c r="C13" s="13" t="s">
        <v>86</v>
      </c>
      <c r="D13" s="13" t="n">
        <v>30</v>
      </c>
      <c r="E13" s="12" t="s">
        <v>87</v>
      </c>
      <c r="F13" s="14" t="n">
        <v>15</v>
      </c>
      <c r="G13" s="12"/>
      <c r="H13" s="19" t="str">
        <f aca="false">IF(B13="","",IFERROR(INDEX(Prodotti!$B$5:$B$504,MATCH(B13,Prodotti!$A$5:$A$504,0)),"Codice non trovato"))</f>
        <v>Penna a sfera blu (conf. da 50)</v>
      </c>
      <c r="I13" s="17" t="n">
        <f aca="false">IF(OR(D13="",F13=""),"",D13*F13)</f>
        <v>450</v>
      </c>
      <c r="J13" s="17" t="n">
        <f aca="false">IF(OR(C13&lt;&gt;"Scarico",D13="",F13="",B13=""),"",D13*(F13-IFERROR(INDEX(Prodotti!$F$5:$F$504,MATCH(B13,Prodotti!$A$5:$A$504,0)),0)))</f>
        <v>195</v>
      </c>
      <c r="K13" s="19" t="str">
        <f aca="false">IF(B13="","",IF(ISNA(MATCH(B13,Prodotti!$A$5:$A$504,0)),"Codice non trovato",IF(OR(C13="",D13=""),"Manca tipo o quantità",IF(C13="Scarico",IF(SUMIFS($D$5:D13,$B$5:B13,B13,$C$5:C13,"Carico")-SUMIFS($D$5:D13,$B$5:B13,B13,$C$5:C13,"Scarico")&lt;0,"Giacenza insufficiente",""),""))))</f>
        <v/>
      </c>
    </row>
    <row r="14" customFormat="false" ht="15" hidden="false" customHeight="false" outlineLevel="0" collapsed="false">
      <c r="A14" s="18" t="n">
        <v>46248</v>
      </c>
      <c r="B14" s="12" t="s">
        <v>44</v>
      </c>
      <c r="C14" s="13" t="s">
        <v>86</v>
      </c>
      <c r="D14" s="13" t="n">
        <v>45</v>
      </c>
      <c r="E14" s="12" t="s">
        <v>88</v>
      </c>
      <c r="F14" s="14" t="n">
        <v>2</v>
      </c>
      <c r="G14" s="12"/>
      <c r="H14" s="19" t="str">
        <f aca="false">IF(B14="","",IFERROR(INDEX(Prodotti!$B$5:$B$504,MATCH(B14,Prodotti!$A$5:$A$504,0)),"Codice non trovato"))</f>
        <v>Quaderno A4 a righe</v>
      </c>
      <c r="I14" s="17" t="n">
        <f aca="false">IF(OR(D14="",F14=""),"",D14*F14)</f>
        <v>90</v>
      </c>
      <c r="J14" s="17" t="n">
        <f aca="false">IF(OR(C14&lt;&gt;"Scarico",D14="",F14="",B14=""),"",D14*(F14-IFERROR(INDEX(Prodotti!$F$5:$F$504,MATCH(B14,Prodotti!$A$5:$A$504,0)),0)))</f>
        <v>49.5</v>
      </c>
      <c r="K14" s="19" t="str">
        <f aca="false">IF(B14="","",IF(ISNA(MATCH(B14,Prodotti!$A$5:$A$504,0)),"Codice non trovato",IF(OR(C14="",D14=""),"Manca tipo o quantità",IF(C14="Scarico",IF(SUMIFS($D$5:D14,$B$5:B14,B14,$C$5:C14,"Carico")-SUMIFS($D$5:D14,$B$5:B14,B14,$C$5:C14,"Scarico")&lt;0,"Giacenza insufficiente",""),""))))</f>
        <v/>
      </c>
    </row>
    <row r="15" customFormat="false" ht="15" hidden="false" customHeight="false" outlineLevel="0" collapsed="false">
      <c r="A15" s="18" t="n">
        <v>46254</v>
      </c>
      <c r="B15" s="12" t="s">
        <v>51</v>
      </c>
      <c r="C15" s="13" t="s">
        <v>86</v>
      </c>
      <c r="D15" s="13" t="n">
        <v>120</v>
      </c>
      <c r="E15" s="12" t="s">
        <v>89</v>
      </c>
      <c r="F15" s="14" t="n">
        <v>1.2</v>
      </c>
      <c r="G15" s="12"/>
      <c r="H15" s="19" t="str">
        <f aca="false">IF(B15="","",IFERROR(INDEX(Prodotti!$B$5:$B$504,MATCH(B15,Prodotti!$A$5:$A$504,0)),"Codice non trovato"))</f>
        <v>Scatola di cartone 40x30</v>
      </c>
      <c r="I15" s="17" t="n">
        <f aca="false">IF(OR(D15="",F15=""),"",D15*F15)</f>
        <v>144</v>
      </c>
      <c r="J15" s="17" t="n">
        <f aca="false">IF(OR(C15&lt;&gt;"Scarico",D15="",F15="",B15=""),"",D15*(F15-IFERROR(INDEX(Prodotti!$F$5:$F$504,MATCH(B15,Prodotti!$A$5:$A$504,0)),0)))</f>
        <v>66</v>
      </c>
      <c r="K15" s="19" t="str">
        <f aca="false">IF(B15="","",IF(ISNA(MATCH(B15,Prodotti!$A$5:$A$504,0)),"Codice non trovato",IF(OR(C15="",D15=""),"Manca tipo o quantità",IF(C15="Scarico",IF(SUMIFS($D$5:D15,$B$5:B15,B15,$C$5:C15,"Carico")-SUMIFS($D$5:D15,$B$5:B15,B15,$C$5:C15,"Scarico")&lt;0,"Giacenza insufficiente",""),""))))</f>
        <v/>
      </c>
    </row>
    <row r="16" customFormat="false" ht="15" hidden="false" customHeight="false" outlineLevel="0" collapsed="false">
      <c r="A16" s="18" t="n">
        <v>46256</v>
      </c>
      <c r="B16" s="12" t="s">
        <v>61</v>
      </c>
      <c r="C16" s="13" t="s">
        <v>86</v>
      </c>
      <c r="D16" s="13" t="n">
        <v>50</v>
      </c>
      <c r="E16" s="12" t="s">
        <v>90</v>
      </c>
      <c r="F16" s="14" t="n">
        <v>5.5</v>
      </c>
      <c r="G16" s="12"/>
      <c r="H16" s="19" t="str">
        <f aca="false">IF(B16="","",IFERROR(INDEX(Prodotti!$B$5:$B$504,MATCH(B16,Prodotti!$A$5:$A$504,0)),"Codice non trovato"))</f>
        <v>Risma carta A4 (500 fogli)</v>
      </c>
      <c r="I16" s="17" t="n">
        <f aca="false">IF(OR(D16="",F16=""),"",D16*F16)</f>
        <v>275</v>
      </c>
      <c r="J16" s="17" t="n">
        <f aca="false">IF(OR(C16&lt;&gt;"Scarico",D16="",F16="",B16=""),"",D16*(F16-IFERROR(INDEX(Prodotti!$F$5:$F$504,MATCH(B16,Prodotti!$A$5:$A$504,0)),0)))</f>
        <v>115</v>
      </c>
      <c r="K16" s="19" t="str">
        <f aca="false">IF(B16="","",IF(ISNA(MATCH(B16,Prodotti!$A$5:$A$504,0)),"Codice non trovato",IF(OR(C16="",D16=""),"Manca tipo o quantità",IF(C16="Scarico",IF(SUMIFS($D$5:D16,$B$5:B16,B16,$C$5:C16,"Carico")-SUMIFS($D$5:D16,$B$5:B16,B16,$C$5:C16,"Scarico")&lt;0,"Giacenza insufficiente",""),""))))</f>
        <v/>
      </c>
    </row>
    <row r="17" customFormat="false" ht="15" hidden="false" customHeight="false" outlineLevel="0" collapsed="false">
      <c r="A17" s="18" t="n">
        <v>46262</v>
      </c>
      <c r="B17" s="12" t="s">
        <v>56</v>
      </c>
      <c r="C17" s="13" t="s">
        <v>86</v>
      </c>
      <c r="D17" s="13" t="n">
        <v>4</v>
      </c>
      <c r="E17" s="12" t="s">
        <v>90</v>
      </c>
      <c r="F17" s="14" t="n">
        <v>38</v>
      </c>
      <c r="G17" s="12"/>
      <c r="H17" s="19" t="str">
        <f aca="false">IF(B17="","",IFERROR(INDEX(Prodotti!$B$5:$B$504,MATCH(B17,Prodotti!$A$5:$A$504,0)),"Codice non trovato"))</f>
        <v>Toner nero compatibile</v>
      </c>
      <c r="I17" s="17" t="n">
        <f aca="false">IF(OR(D17="",F17=""),"",D17*F17)</f>
        <v>152</v>
      </c>
      <c r="J17" s="17" t="n">
        <f aca="false">IF(OR(C17&lt;&gt;"Scarico",D17="",F17="",B17=""),"",D17*(F17-IFERROR(INDEX(Prodotti!$F$5:$F$504,MATCH(B17,Prodotti!$A$5:$A$504,0)),0)))</f>
        <v>64</v>
      </c>
      <c r="K17" s="19" t="str">
        <f aca="false">IF(B17="","",IF(ISNA(MATCH(B17,Prodotti!$A$5:$A$504,0)),"Codice non trovato",IF(OR(C17="",D17=""),"Manca tipo o quantità",IF(C17="Scarico",IF(SUMIFS($D$5:D17,$B$5:B17,B17,$C$5:C17,"Carico")-SUMIFS($D$5:D17,$B$5:B17,B17,$C$5:C17,"Scarico")&lt;0,"Giacenza insufficiente",""),""))))</f>
        <v/>
      </c>
    </row>
    <row r="18" customFormat="false" ht="15" hidden="false" customHeight="false" outlineLevel="0" collapsed="false">
      <c r="A18" s="18" t="n">
        <v>46267</v>
      </c>
      <c r="B18" s="12" t="s">
        <v>48</v>
      </c>
      <c r="C18" s="13" t="s">
        <v>86</v>
      </c>
      <c r="D18" s="13" t="n">
        <v>28</v>
      </c>
      <c r="E18" s="12" t="s">
        <v>87</v>
      </c>
      <c r="F18" s="14" t="n">
        <v>15</v>
      </c>
      <c r="G18" s="12"/>
      <c r="H18" s="19" t="str">
        <f aca="false">IF(B18="","",IFERROR(INDEX(Prodotti!$B$5:$B$504,MATCH(B18,Prodotti!$A$5:$A$504,0)),"Codice non trovato"))</f>
        <v>Penna a sfera blu (conf. da 50)</v>
      </c>
      <c r="I18" s="17" t="n">
        <f aca="false">IF(OR(D18="",F18=""),"",D18*F18)</f>
        <v>420</v>
      </c>
      <c r="J18" s="17" t="n">
        <f aca="false">IF(OR(C18&lt;&gt;"Scarico",D18="",F18="",B18=""),"",D18*(F18-IFERROR(INDEX(Prodotti!$F$5:$F$504,MATCH(B18,Prodotti!$A$5:$A$504,0)),0)))</f>
        <v>182</v>
      </c>
      <c r="K18" s="19" t="str">
        <f aca="false">IF(B18="","",IF(ISNA(MATCH(B18,Prodotti!$A$5:$A$504,0)),"Codice non trovato",IF(OR(C18="",D18=""),"Manca tipo o quantità",IF(C18="Scarico",IF(SUMIFS($D$5:D18,$B$5:B18,B18,$C$5:C18,"Carico")-SUMIFS($D$5:D18,$B$5:B18,B18,$C$5:C18,"Scarico")&lt;0,"Giacenza insufficiente",""),""))))</f>
        <v/>
      </c>
    </row>
    <row r="19" customFormat="false" ht="15" hidden="false" customHeight="false" outlineLevel="0" collapsed="false">
      <c r="A19" s="18" t="n">
        <v>46269</v>
      </c>
      <c r="B19" s="12" t="s">
        <v>54</v>
      </c>
      <c r="C19" s="13" t="s">
        <v>86</v>
      </c>
      <c r="D19" s="13" t="n">
        <v>25</v>
      </c>
      <c r="E19" s="12" t="s">
        <v>89</v>
      </c>
      <c r="F19" s="14" t="n">
        <v>1.6</v>
      </c>
      <c r="G19" s="12"/>
      <c r="H19" s="19" t="str">
        <f aca="false">IF(B19="","",IFERROR(INDEX(Prodotti!$B$5:$B$504,MATCH(B19,Prodotti!$A$5:$A$504,0)),"Codice non trovato"))</f>
        <v>Nastro adesivo marrone</v>
      </c>
      <c r="I19" s="17" t="n">
        <f aca="false">IF(OR(D19="",F19=""),"",D19*F19)</f>
        <v>40</v>
      </c>
      <c r="J19" s="17" t="n">
        <f aca="false">IF(OR(C19&lt;&gt;"Scarico",D19="",F19="",B19=""),"",D19*(F19-IFERROR(INDEX(Prodotti!$F$5:$F$504,MATCH(B19,Prodotti!$A$5:$A$504,0)),0)))</f>
        <v>20</v>
      </c>
      <c r="K19" s="19" t="str">
        <f aca="false">IF(B19="","",IF(ISNA(MATCH(B19,Prodotti!$A$5:$A$504,0)),"Codice non trovato",IF(OR(C19="",D19=""),"Manca tipo o quantità",IF(C19="Scarico",IF(SUMIFS($D$5:D19,$B$5:B19,B19,$C$5:C19,"Carico")-SUMIFS($D$5:D19,$B$5:B19,B19,$C$5:C19,"Scarico")&lt;0,"Giacenza insufficiente",""),""))))</f>
        <v/>
      </c>
    </row>
    <row r="20" customFormat="false" ht="15" hidden="false" customHeight="false" outlineLevel="0" collapsed="false">
      <c r="A20" s="18" t="n">
        <v>46273</v>
      </c>
      <c r="B20" s="12" t="s">
        <v>48</v>
      </c>
      <c r="C20" s="13" t="s">
        <v>86</v>
      </c>
      <c r="D20" s="13" t="n">
        <v>22</v>
      </c>
      <c r="E20" s="12" t="s">
        <v>88</v>
      </c>
      <c r="F20" s="14" t="n">
        <v>15</v>
      </c>
      <c r="G20" s="12"/>
      <c r="H20" s="19" t="str">
        <f aca="false">IF(B20="","",IFERROR(INDEX(Prodotti!$B$5:$B$504,MATCH(B20,Prodotti!$A$5:$A$504,0)),"Codice non trovato"))</f>
        <v>Penna a sfera blu (conf. da 50)</v>
      </c>
      <c r="I20" s="17" t="n">
        <f aca="false">IF(OR(D20="",F20=""),"",D20*F20)</f>
        <v>330</v>
      </c>
      <c r="J20" s="17" t="n">
        <f aca="false">IF(OR(C20&lt;&gt;"Scarico",D20="",F20="",B20=""),"",D20*(F20-IFERROR(INDEX(Prodotti!$F$5:$F$504,MATCH(B20,Prodotti!$A$5:$A$504,0)),0)))</f>
        <v>143</v>
      </c>
      <c r="K20" s="19" t="str">
        <f aca="false">IF(B20="","",IF(ISNA(MATCH(B20,Prodotti!$A$5:$A$504,0)),"Codice non trovato",IF(OR(C20="",D20=""),"Manca tipo o quantità",IF(C20="Scarico",IF(SUMIFS($D$5:D20,$B$5:B20,B20,$C$5:C20,"Carico")-SUMIFS($D$5:D20,$B$5:B20,B20,$C$5:C20,"Scarico")&lt;0,"Giacenza insufficiente",""),""))))</f>
        <v/>
      </c>
    </row>
    <row r="21" customFormat="false" ht="15" hidden="false" customHeight="false" outlineLevel="0" collapsed="false">
      <c r="A21" s="18" t="n">
        <v>46275</v>
      </c>
      <c r="B21" s="12" t="s">
        <v>56</v>
      </c>
      <c r="C21" s="13" t="s">
        <v>86</v>
      </c>
      <c r="D21" s="13" t="n">
        <v>2</v>
      </c>
      <c r="E21" s="12" t="s">
        <v>90</v>
      </c>
      <c r="F21" s="14" t="n">
        <v>38</v>
      </c>
      <c r="G21" s="12"/>
      <c r="H21" s="19" t="str">
        <f aca="false">IF(B21="","",IFERROR(INDEX(Prodotti!$B$5:$B$504,MATCH(B21,Prodotti!$A$5:$A$504,0)),"Codice non trovato"))</f>
        <v>Toner nero compatibile</v>
      </c>
      <c r="I21" s="17" t="n">
        <f aca="false">IF(OR(D21="",F21=""),"",D21*F21)</f>
        <v>76</v>
      </c>
      <c r="J21" s="17" t="n">
        <f aca="false">IF(OR(C21&lt;&gt;"Scarico",D21="",F21="",B21=""),"",D21*(F21-IFERROR(INDEX(Prodotti!$F$5:$F$504,MATCH(B21,Prodotti!$A$5:$A$504,0)),0)))</f>
        <v>32</v>
      </c>
      <c r="K21" s="19" t="str">
        <f aca="false">IF(B21="","",IF(ISNA(MATCH(B21,Prodotti!$A$5:$A$504,0)),"Codice non trovato",IF(OR(C21="",D21=""),"Manca tipo o quantità",IF(C21="Scarico",IF(SUMIFS($D$5:D21,$B$5:B21,B21,$C$5:C21,"Carico")-SUMIFS($D$5:D21,$B$5:B21,B21,$C$5:C21,"Scarico")&lt;0,"Giacenza insufficiente",""),""))))</f>
        <v/>
      </c>
    </row>
    <row r="22" customFormat="false" ht="15" hidden="false" customHeight="false" outlineLevel="0" collapsed="false">
      <c r="A22" s="18" t="n">
        <v>46276</v>
      </c>
      <c r="B22" s="12" t="s">
        <v>59</v>
      </c>
      <c r="C22" s="13" t="s">
        <v>86</v>
      </c>
      <c r="D22" s="13" t="n">
        <v>3</v>
      </c>
      <c r="E22" s="12" t="s">
        <v>90</v>
      </c>
      <c r="F22" s="14" t="n">
        <v>17</v>
      </c>
      <c r="G22" s="12"/>
      <c r="H22" s="19" t="str">
        <f aca="false">IF(B22="","",IFERROR(INDEX(Prodotti!$B$5:$B$504,MATCH(B22,Prodotti!$A$5:$A$504,0)),"Codice non trovato"))</f>
        <v>Cartuccia inchiostro colore</v>
      </c>
      <c r="I22" s="17" t="n">
        <f aca="false">IF(OR(D22="",F22=""),"",D22*F22)</f>
        <v>51</v>
      </c>
      <c r="J22" s="17" t="n">
        <f aca="false">IF(OR(C22&lt;&gt;"Scarico",D22="",F22="",B22=""),"",D22*(F22-IFERROR(INDEX(Prodotti!$F$5:$F$504,MATCH(B22,Prodotti!$A$5:$A$504,0)),0)))</f>
        <v>22.5</v>
      </c>
      <c r="K22" s="19" t="str">
        <f aca="false">IF(B22="","",IF(ISNA(MATCH(B22,Prodotti!$A$5:$A$504,0)),"Codice non trovato",IF(OR(C22="",D22=""),"Manca tipo o quantità",IF(C22="Scarico",IF(SUMIFS($D$5:D22,$B$5:B22,B22,$C$5:C22,"Carico")-SUMIFS($D$5:D22,$B$5:B22,B22,$C$5:C22,"Scarico")&lt;0,"Giacenza insufficiente",""),""))))</f>
        <v/>
      </c>
    </row>
    <row r="23" customFormat="false" ht="15" hidden="false" customHeight="false" outlineLevel="0" collapsed="false">
      <c r="A23" s="18" t="n">
        <v>46280</v>
      </c>
      <c r="B23" s="12" t="s">
        <v>64</v>
      </c>
      <c r="C23" s="13" t="s">
        <v>86</v>
      </c>
      <c r="D23" s="13" t="n">
        <v>40</v>
      </c>
      <c r="E23" s="12" t="s">
        <v>88</v>
      </c>
      <c r="F23" s="14" t="n">
        <v>1</v>
      </c>
      <c r="G23" s="12"/>
      <c r="H23" s="19" t="str">
        <f aca="false">IF(B23="","",IFERROR(INDEX(Prodotti!$B$5:$B$504,MATCH(B23,Prodotti!$A$5:$A$504,0)),"Codice non trovato"))</f>
        <v>Cartellina con elastico</v>
      </c>
      <c r="I23" s="17" t="n">
        <f aca="false">IF(OR(D23="",F23=""),"",D23*F23)</f>
        <v>40</v>
      </c>
      <c r="J23" s="17" t="n">
        <f aca="false">IF(OR(C23&lt;&gt;"Scarico",D23="",F23="",B23=""),"",D23*(F23-IFERROR(INDEX(Prodotti!$F$5:$F$504,MATCH(B23,Prodotti!$A$5:$A$504,0)),0)))</f>
        <v>24</v>
      </c>
      <c r="K23" s="19" t="str">
        <f aca="false">IF(B23="","",IF(ISNA(MATCH(B23,Prodotti!$A$5:$A$504,0)),"Codice non trovato",IF(OR(C23="",D23=""),"Manca tipo o quantità",IF(C23="Scarico",IF(SUMIFS($D$5:D23,$B$5:B23,B23,$C$5:C23,"Carico")-SUMIFS($D$5:D23,$B$5:B23,B23,$C$5:C23,"Scarico")&lt;0,"Giacenza insufficiente",""),""))))</f>
        <v/>
      </c>
    </row>
    <row r="24" customFormat="false" ht="15" hidden="false" customHeight="false" outlineLevel="0" collapsed="false">
      <c r="A24" s="18" t="n">
        <v>46282</v>
      </c>
      <c r="B24" s="12" t="s">
        <v>51</v>
      </c>
      <c r="C24" s="13" t="s">
        <v>86</v>
      </c>
      <c r="D24" s="13" t="n">
        <v>90</v>
      </c>
      <c r="E24" s="12" t="s">
        <v>89</v>
      </c>
      <c r="F24" s="14" t="n">
        <v>1.2</v>
      </c>
      <c r="G24" s="12"/>
      <c r="H24" s="19" t="str">
        <f aca="false">IF(B24="","",IFERROR(INDEX(Prodotti!$B$5:$B$504,MATCH(B24,Prodotti!$A$5:$A$504,0)),"Codice non trovato"))</f>
        <v>Scatola di cartone 40x30</v>
      </c>
      <c r="I24" s="17" t="n">
        <f aca="false">IF(OR(D24="",F24=""),"",D24*F24)</f>
        <v>108</v>
      </c>
      <c r="J24" s="17" t="n">
        <f aca="false">IF(OR(C24&lt;&gt;"Scarico",D24="",F24="",B24=""),"",D24*(F24-IFERROR(INDEX(Prodotti!$F$5:$F$504,MATCH(B24,Prodotti!$A$5:$A$504,0)),0)))</f>
        <v>49.5</v>
      </c>
      <c r="K24" s="19" t="str">
        <f aca="false">IF(B24="","",IF(ISNA(MATCH(B24,Prodotti!$A$5:$A$504,0)),"Codice non trovato",IF(OR(C24="",D24=""),"Manca tipo o quantità",IF(C24="Scarico",IF(SUMIFS($D$5:D24,$B$5:B24,B24,$C$5:C24,"Carico")-SUMIFS($D$5:D24,$B$5:B24,B24,$C$5:C24,"Scarico")&lt;0,"Giacenza insufficiente",""),""))))</f>
        <v/>
      </c>
    </row>
    <row r="25" customFormat="false" ht="15" hidden="false" customHeight="false" outlineLevel="0" collapsed="false">
      <c r="A25" s="18"/>
      <c r="B25" s="12"/>
      <c r="C25" s="13"/>
      <c r="D25" s="13"/>
      <c r="E25" s="12"/>
      <c r="F25" s="14"/>
      <c r="G25" s="12"/>
      <c r="H25" s="19" t="str">
        <f aca="false">IF(B25="","",IFERROR(INDEX(Prodotti!$B$5:$B$504,MATCH(B25,Prodotti!$A$5:$A$504,0)),"Codice non trovato"))</f>
        <v/>
      </c>
      <c r="I25" s="17" t="str">
        <f aca="false">IF(OR(D25="",F25=""),"",D25*F25)</f>
        <v/>
      </c>
      <c r="J25" s="17" t="str">
        <f aca="false">IF(OR(C25&lt;&gt;"Scarico",D25="",F25="",B25=""),"",D25*(F25-IFERROR(INDEX(Prodotti!$F$5:$F$504,MATCH(B25,Prodotti!$A$5:$A$504,0)),0)))</f>
        <v/>
      </c>
      <c r="K25" s="19" t="str">
        <f aca="false">IF(B25="","",IF(ISNA(MATCH(B25,Prodotti!$A$5:$A$504,0)),"Codice non trovato",IF(OR(C25="",D25=""),"Manca tipo o quantità",IF(C25="Scarico",IF(SUMIFS($D$5:D25,$B$5:B25,B25,$C$5:C25,"Carico")-SUMIFS($D$5:D25,$B$5:B25,B25,$C$5:C25,"Scarico")&lt;0,"Giacenza insufficiente",""),""))))</f>
        <v/>
      </c>
    </row>
    <row r="26" customFormat="false" ht="15" hidden="false" customHeight="false" outlineLevel="0" collapsed="false">
      <c r="A26" s="18"/>
      <c r="B26" s="12"/>
      <c r="C26" s="13"/>
      <c r="D26" s="13"/>
      <c r="E26" s="12"/>
      <c r="F26" s="14"/>
      <c r="G26" s="12"/>
      <c r="H26" s="19" t="str">
        <f aca="false">IF(B26="","",IFERROR(INDEX(Prodotti!$B$5:$B$504,MATCH(B26,Prodotti!$A$5:$A$504,0)),"Codice non trovato"))</f>
        <v/>
      </c>
      <c r="I26" s="17" t="str">
        <f aca="false">IF(OR(D26="",F26=""),"",D26*F26)</f>
        <v/>
      </c>
      <c r="J26" s="17" t="str">
        <f aca="false">IF(OR(C26&lt;&gt;"Scarico",D26="",F26="",B26=""),"",D26*(F26-IFERROR(INDEX(Prodotti!$F$5:$F$504,MATCH(B26,Prodotti!$A$5:$A$504,0)),0)))</f>
        <v/>
      </c>
      <c r="K26" s="19" t="str">
        <f aca="false">IF(B26="","",IF(ISNA(MATCH(B26,Prodotti!$A$5:$A$504,0)),"Codice non trovato",IF(OR(C26="",D26=""),"Manca tipo o quantità",IF(C26="Scarico",IF(SUMIFS($D$5:D26,$B$5:B26,B26,$C$5:C26,"Carico")-SUMIFS($D$5:D26,$B$5:B26,B26,$C$5:C26,"Scarico")&lt;0,"Giacenza insufficiente",""),""))))</f>
        <v/>
      </c>
    </row>
    <row r="27" customFormat="false" ht="15" hidden="false" customHeight="false" outlineLevel="0" collapsed="false">
      <c r="A27" s="18"/>
      <c r="B27" s="12"/>
      <c r="C27" s="13"/>
      <c r="D27" s="13"/>
      <c r="E27" s="12"/>
      <c r="F27" s="14"/>
      <c r="G27" s="12"/>
      <c r="H27" s="19" t="str">
        <f aca="false">IF(B27="","",IFERROR(INDEX(Prodotti!$B$5:$B$504,MATCH(B27,Prodotti!$A$5:$A$504,0)),"Codice non trovato"))</f>
        <v/>
      </c>
      <c r="I27" s="17" t="str">
        <f aca="false">IF(OR(D27="",F27=""),"",D27*F27)</f>
        <v/>
      </c>
      <c r="J27" s="17" t="str">
        <f aca="false">IF(OR(C27&lt;&gt;"Scarico",D27="",F27="",B27=""),"",D27*(F27-IFERROR(INDEX(Prodotti!$F$5:$F$504,MATCH(B27,Prodotti!$A$5:$A$504,0)),0)))</f>
        <v/>
      </c>
      <c r="K27" s="19" t="str">
        <f aca="false">IF(B27="","",IF(ISNA(MATCH(B27,Prodotti!$A$5:$A$504,0)),"Codice non trovato",IF(OR(C27="",D27=""),"Manca tipo o quantità",IF(C27="Scarico",IF(SUMIFS($D$5:D27,$B$5:B27,B27,$C$5:C27,"Carico")-SUMIFS($D$5:D27,$B$5:B27,B27,$C$5:C27,"Scarico")&lt;0,"Giacenza insufficiente",""),""))))</f>
        <v/>
      </c>
    </row>
    <row r="28" customFormat="false" ht="15" hidden="false" customHeight="false" outlineLevel="0" collapsed="false">
      <c r="A28" s="18"/>
      <c r="B28" s="12"/>
      <c r="C28" s="13"/>
      <c r="D28" s="13"/>
      <c r="E28" s="12"/>
      <c r="F28" s="14"/>
      <c r="G28" s="12"/>
      <c r="H28" s="19" t="str">
        <f aca="false">IF(B28="","",IFERROR(INDEX(Prodotti!$B$5:$B$504,MATCH(B28,Prodotti!$A$5:$A$504,0)),"Codice non trovato"))</f>
        <v/>
      </c>
      <c r="I28" s="17" t="str">
        <f aca="false">IF(OR(D28="",F28=""),"",D28*F28)</f>
        <v/>
      </c>
      <c r="J28" s="17" t="str">
        <f aca="false">IF(OR(C28&lt;&gt;"Scarico",D28="",F28="",B28=""),"",D28*(F28-IFERROR(INDEX(Prodotti!$F$5:$F$504,MATCH(B28,Prodotti!$A$5:$A$504,0)),0)))</f>
        <v/>
      </c>
      <c r="K28" s="19" t="str">
        <f aca="false">IF(B28="","",IF(ISNA(MATCH(B28,Prodotti!$A$5:$A$504,0)),"Codice non trovato",IF(OR(C28="",D28=""),"Manca tipo o quantità",IF(C28="Scarico",IF(SUMIFS($D$5:D28,$B$5:B28,B28,$C$5:C28,"Carico")-SUMIFS($D$5:D28,$B$5:B28,B28,$C$5:C28,"Scarico")&lt;0,"Giacenza insufficiente",""),""))))</f>
        <v/>
      </c>
    </row>
    <row r="29" customFormat="false" ht="15" hidden="false" customHeight="false" outlineLevel="0" collapsed="false">
      <c r="A29" s="18"/>
      <c r="B29" s="12"/>
      <c r="C29" s="13"/>
      <c r="D29" s="13"/>
      <c r="E29" s="12"/>
      <c r="F29" s="14"/>
      <c r="G29" s="12"/>
      <c r="H29" s="19" t="str">
        <f aca="false">IF(B29="","",IFERROR(INDEX(Prodotti!$B$5:$B$504,MATCH(B29,Prodotti!$A$5:$A$504,0)),"Codice non trovato"))</f>
        <v/>
      </c>
      <c r="I29" s="17" t="str">
        <f aca="false">IF(OR(D29="",F29=""),"",D29*F29)</f>
        <v/>
      </c>
      <c r="J29" s="17" t="str">
        <f aca="false">IF(OR(C29&lt;&gt;"Scarico",D29="",F29="",B29=""),"",D29*(F29-IFERROR(INDEX(Prodotti!$F$5:$F$504,MATCH(B29,Prodotti!$A$5:$A$504,0)),0)))</f>
        <v/>
      </c>
      <c r="K29" s="19" t="str">
        <f aca="false">IF(B29="","",IF(ISNA(MATCH(B29,Prodotti!$A$5:$A$504,0)),"Codice non trovato",IF(OR(C29="",D29=""),"Manca tipo o quantità",IF(C29="Scarico",IF(SUMIFS($D$5:D29,$B$5:B29,B29,$C$5:C29,"Carico")-SUMIFS($D$5:D29,$B$5:B29,B29,$C$5:C29,"Scarico")&lt;0,"Giacenza insufficiente",""),""))))</f>
        <v/>
      </c>
    </row>
    <row r="30" customFormat="false" ht="15" hidden="false" customHeight="false" outlineLevel="0" collapsed="false">
      <c r="A30" s="18"/>
      <c r="B30" s="12"/>
      <c r="C30" s="13"/>
      <c r="D30" s="13"/>
      <c r="E30" s="12"/>
      <c r="F30" s="14"/>
      <c r="G30" s="12"/>
      <c r="H30" s="19" t="str">
        <f aca="false">IF(B30="","",IFERROR(INDEX(Prodotti!$B$5:$B$504,MATCH(B30,Prodotti!$A$5:$A$504,0)),"Codice non trovato"))</f>
        <v/>
      </c>
      <c r="I30" s="17" t="str">
        <f aca="false">IF(OR(D30="",F30=""),"",D30*F30)</f>
        <v/>
      </c>
      <c r="J30" s="17" t="str">
        <f aca="false">IF(OR(C30&lt;&gt;"Scarico",D30="",F30="",B30=""),"",D30*(F30-IFERROR(INDEX(Prodotti!$F$5:$F$504,MATCH(B30,Prodotti!$A$5:$A$504,0)),0)))</f>
        <v/>
      </c>
      <c r="K30" s="19" t="str">
        <f aca="false">IF(B30="","",IF(ISNA(MATCH(B30,Prodotti!$A$5:$A$504,0)),"Codice non trovato",IF(OR(C30="",D30=""),"Manca tipo o quantità",IF(C30="Scarico",IF(SUMIFS($D$5:D30,$B$5:B30,B30,$C$5:C30,"Carico")-SUMIFS($D$5:D30,$B$5:B30,B30,$C$5:C30,"Scarico")&lt;0,"Giacenza insufficiente",""),""))))</f>
        <v/>
      </c>
    </row>
    <row r="31" customFormat="false" ht="15" hidden="false" customHeight="false" outlineLevel="0" collapsed="false">
      <c r="A31" s="18"/>
      <c r="B31" s="12"/>
      <c r="C31" s="13"/>
      <c r="D31" s="13"/>
      <c r="E31" s="12"/>
      <c r="F31" s="14"/>
      <c r="G31" s="12"/>
      <c r="H31" s="19" t="str">
        <f aca="false">IF(B31="","",IFERROR(INDEX(Prodotti!$B$5:$B$504,MATCH(B31,Prodotti!$A$5:$A$504,0)),"Codice non trovato"))</f>
        <v/>
      </c>
      <c r="I31" s="17" t="str">
        <f aca="false">IF(OR(D31="",F31=""),"",D31*F31)</f>
        <v/>
      </c>
      <c r="J31" s="17" t="str">
        <f aca="false">IF(OR(C31&lt;&gt;"Scarico",D31="",F31="",B31=""),"",D31*(F31-IFERROR(INDEX(Prodotti!$F$5:$F$504,MATCH(B31,Prodotti!$A$5:$A$504,0)),0)))</f>
        <v/>
      </c>
      <c r="K31" s="19" t="str">
        <f aca="false">IF(B31="","",IF(ISNA(MATCH(B31,Prodotti!$A$5:$A$504,0)),"Codice non trovato",IF(OR(C31="",D31=""),"Manca tipo o quantità",IF(C31="Scarico",IF(SUMIFS($D$5:D31,$B$5:B31,B31,$C$5:C31,"Carico")-SUMIFS($D$5:D31,$B$5:B31,B31,$C$5:C31,"Scarico")&lt;0,"Giacenza insufficiente",""),""))))</f>
        <v/>
      </c>
    </row>
    <row r="32" customFormat="false" ht="15" hidden="false" customHeight="false" outlineLevel="0" collapsed="false">
      <c r="A32" s="18"/>
      <c r="B32" s="12"/>
      <c r="C32" s="13"/>
      <c r="D32" s="13"/>
      <c r="E32" s="12"/>
      <c r="F32" s="14"/>
      <c r="G32" s="12"/>
      <c r="H32" s="19" t="str">
        <f aca="false">IF(B32="","",IFERROR(INDEX(Prodotti!$B$5:$B$504,MATCH(B32,Prodotti!$A$5:$A$504,0)),"Codice non trovato"))</f>
        <v/>
      </c>
      <c r="I32" s="17" t="str">
        <f aca="false">IF(OR(D32="",F32=""),"",D32*F32)</f>
        <v/>
      </c>
      <c r="J32" s="17" t="str">
        <f aca="false">IF(OR(C32&lt;&gt;"Scarico",D32="",F32="",B32=""),"",D32*(F32-IFERROR(INDEX(Prodotti!$F$5:$F$504,MATCH(B32,Prodotti!$A$5:$A$504,0)),0)))</f>
        <v/>
      </c>
      <c r="K32" s="19" t="str">
        <f aca="false">IF(B32="","",IF(ISNA(MATCH(B32,Prodotti!$A$5:$A$504,0)),"Codice non trovato",IF(OR(C32="",D32=""),"Manca tipo o quantità",IF(C32="Scarico",IF(SUMIFS($D$5:D32,$B$5:B32,B32,$C$5:C32,"Carico")-SUMIFS($D$5:D32,$B$5:B32,B32,$C$5:C32,"Scarico")&lt;0,"Giacenza insufficiente",""),""))))</f>
        <v/>
      </c>
    </row>
    <row r="33" customFormat="false" ht="15" hidden="false" customHeight="false" outlineLevel="0" collapsed="false">
      <c r="A33" s="18"/>
      <c r="B33" s="12"/>
      <c r="C33" s="13"/>
      <c r="D33" s="13"/>
      <c r="E33" s="12"/>
      <c r="F33" s="14"/>
      <c r="G33" s="12"/>
      <c r="H33" s="19" t="str">
        <f aca="false">IF(B33="","",IFERROR(INDEX(Prodotti!$B$5:$B$504,MATCH(B33,Prodotti!$A$5:$A$504,0)),"Codice non trovato"))</f>
        <v/>
      </c>
      <c r="I33" s="17" t="str">
        <f aca="false">IF(OR(D33="",F33=""),"",D33*F33)</f>
        <v/>
      </c>
      <c r="J33" s="17" t="str">
        <f aca="false">IF(OR(C33&lt;&gt;"Scarico",D33="",F33="",B33=""),"",D33*(F33-IFERROR(INDEX(Prodotti!$F$5:$F$504,MATCH(B33,Prodotti!$A$5:$A$504,0)),0)))</f>
        <v/>
      </c>
      <c r="K33" s="19" t="str">
        <f aca="false">IF(B33="","",IF(ISNA(MATCH(B33,Prodotti!$A$5:$A$504,0)),"Codice non trovato",IF(OR(C33="",D33=""),"Manca tipo o quantità",IF(C33="Scarico",IF(SUMIFS($D$5:D33,$B$5:B33,B33,$C$5:C33,"Carico")-SUMIFS($D$5:D33,$B$5:B33,B33,$C$5:C33,"Scarico")&lt;0,"Giacenza insufficiente",""),""))))</f>
        <v/>
      </c>
    </row>
    <row r="34" customFormat="false" ht="15" hidden="false" customHeight="false" outlineLevel="0" collapsed="false">
      <c r="A34" s="18"/>
      <c r="B34" s="12"/>
      <c r="C34" s="13"/>
      <c r="D34" s="13"/>
      <c r="E34" s="12"/>
      <c r="F34" s="14"/>
      <c r="G34" s="12"/>
      <c r="H34" s="19" t="str">
        <f aca="false">IF(B34="","",IFERROR(INDEX(Prodotti!$B$5:$B$504,MATCH(B34,Prodotti!$A$5:$A$504,0)),"Codice non trovato"))</f>
        <v/>
      </c>
      <c r="I34" s="17" t="str">
        <f aca="false">IF(OR(D34="",F34=""),"",D34*F34)</f>
        <v/>
      </c>
      <c r="J34" s="17" t="str">
        <f aca="false">IF(OR(C34&lt;&gt;"Scarico",D34="",F34="",B34=""),"",D34*(F34-IFERROR(INDEX(Prodotti!$F$5:$F$504,MATCH(B34,Prodotti!$A$5:$A$504,0)),0)))</f>
        <v/>
      </c>
      <c r="K34" s="19" t="str">
        <f aca="false">IF(B34="","",IF(ISNA(MATCH(B34,Prodotti!$A$5:$A$504,0)),"Codice non trovato",IF(OR(C34="",D34=""),"Manca tipo o quantità",IF(C34="Scarico",IF(SUMIFS($D$5:D34,$B$5:B34,B34,$C$5:C34,"Carico")-SUMIFS($D$5:D34,$B$5:B34,B34,$C$5:C34,"Scarico")&lt;0,"Giacenza insufficiente",""),""))))</f>
        <v/>
      </c>
    </row>
    <row r="35" customFormat="false" ht="15" hidden="false" customHeight="false" outlineLevel="0" collapsed="false">
      <c r="A35" s="18"/>
      <c r="B35" s="12"/>
      <c r="C35" s="13"/>
      <c r="D35" s="13"/>
      <c r="E35" s="12"/>
      <c r="F35" s="14"/>
      <c r="G35" s="12"/>
      <c r="H35" s="19" t="str">
        <f aca="false">IF(B35="","",IFERROR(INDEX(Prodotti!$B$5:$B$504,MATCH(B35,Prodotti!$A$5:$A$504,0)),"Codice non trovato"))</f>
        <v/>
      </c>
      <c r="I35" s="17" t="str">
        <f aca="false">IF(OR(D35="",F35=""),"",D35*F35)</f>
        <v/>
      </c>
      <c r="J35" s="17" t="str">
        <f aca="false">IF(OR(C35&lt;&gt;"Scarico",D35="",F35="",B35=""),"",D35*(F35-IFERROR(INDEX(Prodotti!$F$5:$F$504,MATCH(B35,Prodotti!$A$5:$A$504,0)),0)))</f>
        <v/>
      </c>
      <c r="K35" s="19" t="str">
        <f aca="false">IF(B35="","",IF(ISNA(MATCH(B35,Prodotti!$A$5:$A$504,0)),"Codice non trovato",IF(OR(C35="",D35=""),"Manca tipo o quantità",IF(C35="Scarico",IF(SUMIFS($D$5:D35,$B$5:B35,B35,$C$5:C35,"Carico")-SUMIFS($D$5:D35,$B$5:B35,B35,$C$5:C35,"Scarico")&lt;0,"Giacenza insufficiente",""),""))))</f>
        <v/>
      </c>
    </row>
    <row r="36" customFormat="false" ht="15" hidden="false" customHeight="false" outlineLevel="0" collapsed="false">
      <c r="A36" s="18"/>
      <c r="B36" s="12"/>
      <c r="C36" s="13"/>
      <c r="D36" s="13"/>
      <c r="E36" s="12"/>
      <c r="F36" s="14"/>
      <c r="G36" s="12"/>
      <c r="H36" s="19" t="str">
        <f aca="false">IF(B36="","",IFERROR(INDEX(Prodotti!$B$5:$B$504,MATCH(B36,Prodotti!$A$5:$A$504,0)),"Codice non trovato"))</f>
        <v/>
      </c>
      <c r="I36" s="17" t="str">
        <f aca="false">IF(OR(D36="",F36=""),"",D36*F36)</f>
        <v/>
      </c>
      <c r="J36" s="17" t="str">
        <f aca="false">IF(OR(C36&lt;&gt;"Scarico",D36="",F36="",B36=""),"",D36*(F36-IFERROR(INDEX(Prodotti!$F$5:$F$504,MATCH(B36,Prodotti!$A$5:$A$504,0)),0)))</f>
        <v/>
      </c>
      <c r="K36" s="19" t="str">
        <f aca="false">IF(B36="","",IF(ISNA(MATCH(B36,Prodotti!$A$5:$A$504,0)),"Codice non trovato",IF(OR(C36="",D36=""),"Manca tipo o quantità",IF(C36="Scarico",IF(SUMIFS($D$5:D36,$B$5:B36,B36,$C$5:C36,"Carico")-SUMIFS($D$5:D36,$B$5:B36,B36,$C$5:C36,"Scarico")&lt;0,"Giacenza insufficiente",""),""))))</f>
        <v/>
      </c>
    </row>
    <row r="37" customFormat="false" ht="15" hidden="false" customHeight="false" outlineLevel="0" collapsed="false">
      <c r="A37" s="18"/>
      <c r="B37" s="12"/>
      <c r="C37" s="13"/>
      <c r="D37" s="13"/>
      <c r="E37" s="12"/>
      <c r="F37" s="14"/>
      <c r="G37" s="12"/>
      <c r="H37" s="19" t="str">
        <f aca="false">IF(B37="","",IFERROR(INDEX(Prodotti!$B$5:$B$504,MATCH(B37,Prodotti!$A$5:$A$504,0)),"Codice non trovato"))</f>
        <v/>
      </c>
      <c r="I37" s="17" t="str">
        <f aca="false">IF(OR(D37="",F37=""),"",D37*F37)</f>
        <v/>
      </c>
      <c r="J37" s="17" t="str">
        <f aca="false">IF(OR(C37&lt;&gt;"Scarico",D37="",F37="",B37=""),"",D37*(F37-IFERROR(INDEX(Prodotti!$F$5:$F$504,MATCH(B37,Prodotti!$A$5:$A$504,0)),0)))</f>
        <v/>
      </c>
      <c r="K37" s="19" t="str">
        <f aca="false">IF(B37="","",IF(ISNA(MATCH(B37,Prodotti!$A$5:$A$504,0)),"Codice non trovato",IF(OR(C37="",D37=""),"Manca tipo o quantità",IF(C37="Scarico",IF(SUMIFS($D$5:D37,$B$5:B37,B37,$C$5:C37,"Carico")-SUMIFS($D$5:D37,$B$5:B37,B37,$C$5:C37,"Scarico")&lt;0,"Giacenza insufficiente",""),""))))</f>
        <v/>
      </c>
    </row>
    <row r="38" customFormat="false" ht="15" hidden="false" customHeight="false" outlineLevel="0" collapsed="false">
      <c r="A38" s="18"/>
      <c r="B38" s="12"/>
      <c r="C38" s="13"/>
      <c r="D38" s="13"/>
      <c r="E38" s="12"/>
      <c r="F38" s="14"/>
      <c r="G38" s="12"/>
      <c r="H38" s="19" t="str">
        <f aca="false">IF(B38="","",IFERROR(INDEX(Prodotti!$B$5:$B$504,MATCH(B38,Prodotti!$A$5:$A$504,0)),"Codice non trovato"))</f>
        <v/>
      </c>
      <c r="I38" s="17" t="str">
        <f aca="false">IF(OR(D38="",F38=""),"",D38*F38)</f>
        <v/>
      </c>
      <c r="J38" s="17" t="str">
        <f aca="false">IF(OR(C38&lt;&gt;"Scarico",D38="",F38="",B38=""),"",D38*(F38-IFERROR(INDEX(Prodotti!$F$5:$F$504,MATCH(B38,Prodotti!$A$5:$A$504,0)),0)))</f>
        <v/>
      </c>
      <c r="K38" s="19" t="str">
        <f aca="false">IF(B38="","",IF(ISNA(MATCH(B38,Prodotti!$A$5:$A$504,0)),"Codice non trovato",IF(OR(C38="",D38=""),"Manca tipo o quantità",IF(C38="Scarico",IF(SUMIFS($D$5:D38,$B$5:B38,B38,$C$5:C38,"Carico")-SUMIFS($D$5:D38,$B$5:B38,B38,$C$5:C38,"Scarico")&lt;0,"Giacenza insufficiente",""),""))))</f>
        <v/>
      </c>
    </row>
    <row r="39" customFormat="false" ht="15" hidden="false" customHeight="false" outlineLevel="0" collapsed="false">
      <c r="A39" s="18"/>
      <c r="B39" s="12"/>
      <c r="C39" s="13"/>
      <c r="D39" s="13"/>
      <c r="E39" s="12"/>
      <c r="F39" s="14"/>
      <c r="G39" s="12"/>
      <c r="H39" s="19" t="str">
        <f aca="false">IF(B39="","",IFERROR(INDEX(Prodotti!$B$5:$B$504,MATCH(B39,Prodotti!$A$5:$A$504,0)),"Codice non trovato"))</f>
        <v/>
      </c>
      <c r="I39" s="17" t="str">
        <f aca="false">IF(OR(D39="",F39=""),"",D39*F39)</f>
        <v/>
      </c>
      <c r="J39" s="17" t="str">
        <f aca="false">IF(OR(C39&lt;&gt;"Scarico",D39="",F39="",B39=""),"",D39*(F39-IFERROR(INDEX(Prodotti!$F$5:$F$504,MATCH(B39,Prodotti!$A$5:$A$504,0)),0)))</f>
        <v/>
      </c>
      <c r="K39" s="19" t="str">
        <f aca="false">IF(B39="","",IF(ISNA(MATCH(B39,Prodotti!$A$5:$A$504,0)),"Codice non trovato",IF(OR(C39="",D39=""),"Manca tipo o quantità",IF(C39="Scarico",IF(SUMIFS($D$5:D39,$B$5:B39,B39,$C$5:C39,"Carico")-SUMIFS($D$5:D39,$B$5:B39,B39,$C$5:C39,"Scarico")&lt;0,"Giacenza insufficiente",""),""))))</f>
        <v/>
      </c>
    </row>
    <row r="40" customFormat="false" ht="15" hidden="false" customHeight="false" outlineLevel="0" collapsed="false">
      <c r="A40" s="18"/>
      <c r="B40" s="12"/>
      <c r="C40" s="13"/>
      <c r="D40" s="13"/>
      <c r="E40" s="12"/>
      <c r="F40" s="14"/>
      <c r="G40" s="12"/>
      <c r="H40" s="19" t="str">
        <f aca="false">IF(B40="","",IFERROR(INDEX(Prodotti!$B$5:$B$504,MATCH(B40,Prodotti!$A$5:$A$504,0)),"Codice non trovato"))</f>
        <v/>
      </c>
      <c r="I40" s="17" t="str">
        <f aca="false">IF(OR(D40="",F40=""),"",D40*F40)</f>
        <v/>
      </c>
      <c r="J40" s="17" t="str">
        <f aca="false">IF(OR(C40&lt;&gt;"Scarico",D40="",F40="",B40=""),"",D40*(F40-IFERROR(INDEX(Prodotti!$F$5:$F$504,MATCH(B40,Prodotti!$A$5:$A$504,0)),0)))</f>
        <v/>
      </c>
      <c r="K40" s="19" t="str">
        <f aca="false">IF(B40="","",IF(ISNA(MATCH(B40,Prodotti!$A$5:$A$504,0)),"Codice non trovato",IF(OR(C40="",D40=""),"Manca tipo o quantità",IF(C40="Scarico",IF(SUMIFS($D$5:D40,$B$5:B40,B40,$C$5:C40,"Carico")-SUMIFS($D$5:D40,$B$5:B40,B40,$C$5:C40,"Scarico")&lt;0,"Giacenza insufficiente",""),""))))</f>
        <v/>
      </c>
    </row>
    <row r="41" customFormat="false" ht="15" hidden="false" customHeight="false" outlineLevel="0" collapsed="false">
      <c r="A41" s="18"/>
      <c r="B41" s="12"/>
      <c r="C41" s="13"/>
      <c r="D41" s="13"/>
      <c r="E41" s="12"/>
      <c r="F41" s="14"/>
      <c r="G41" s="12"/>
      <c r="H41" s="19" t="str">
        <f aca="false">IF(B41="","",IFERROR(INDEX(Prodotti!$B$5:$B$504,MATCH(B41,Prodotti!$A$5:$A$504,0)),"Codice non trovato"))</f>
        <v/>
      </c>
      <c r="I41" s="17" t="str">
        <f aca="false">IF(OR(D41="",F41=""),"",D41*F41)</f>
        <v/>
      </c>
      <c r="J41" s="17" t="str">
        <f aca="false">IF(OR(C41&lt;&gt;"Scarico",D41="",F41="",B41=""),"",D41*(F41-IFERROR(INDEX(Prodotti!$F$5:$F$504,MATCH(B41,Prodotti!$A$5:$A$504,0)),0)))</f>
        <v/>
      </c>
      <c r="K41" s="19" t="str">
        <f aca="false">IF(B41="","",IF(ISNA(MATCH(B41,Prodotti!$A$5:$A$504,0)),"Codice non trovato",IF(OR(C41="",D41=""),"Manca tipo o quantità",IF(C41="Scarico",IF(SUMIFS($D$5:D41,$B$5:B41,B41,$C$5:C41,"Carico")-SUMIFS($D$5:D41,$B$5:B41,B41,$C$5:C41,"Scarico")&lt;0,"Giacenza insufficiente",""),""))))</f>
        <v/>
      </c>
    </row>
    <row r="42" customFormat="false" ht="15" hidden="false" customHeight="false" outlineLevel="0" collapsed="false">
      <c r="A42" s="18"/>
      <c r="B42" s="12"/>
      <c r="C42" s="13"/>
      <c r="D42" s="13"/>
      <c r="E42" s="12"/>
      <c r="F42" s="14"/>
      <c r="G42" s="12"/>
      <c r="H42" s="19" t="str">
        <f aca="false">IF(B42="","",IFERROR(INDEX(Prodotti!$B$5:$B$504,MATCH(B42,Prodotti!$A$5:$A$504,0)),"Codice non trovato"))</f>
        <v/>
      </c>
      <c r="I42" s="17" t="str">
        <f aca="false">IF(OR(D42="",F42=""),"",D42*F42)</f>
        <v/>
      </c>
      <c r="J42" s="17" t="str">
        <f aca="false">IF(OR(C42&lt;&gt;"Scarico",D42="",F42="",B42=""),"",D42*(F42-IFERROR(INDEX(Prodotti!$F$5:$F$504,MATCH(B42,Prodotti!$A$5:$A$504,0)),0)))</f>
        <v/>
      </c>
      <c r="K42" s="19" t="str">
        <f aca="false">IF(B42="","",IF(ISNA(MATCH(B42,Prodotti!$A$5:$A$504,0)),"Codice non trovato",IF(OR(C42="",D42=""),"Manca tipo o quantità",IF(C42="Scarico",IF(SUMIFS($D$5:D42,$B$5:B42,B42,$C$5:C42,"Carico")-SUMIFS($D$5:D42,$B$5:B42,B42,$C$5:C42,"Scarico")&lt;0,"Giacenza insufficiente",""),""))))</f>
        <v/>
      </c>
    </row>
    <row r="43" customFormat="false" ht="15" hidden="false" customHeight="false" outlineLevel="0" collapsed="false">
      <c r="A43" s="18"/>
      <c r="B43" s="12"/>
      <c r="C43" s="13"/>
      <c r="D43" s="13"/>
      <c r="E43" s="12"/>
      <c r="F43" s="14"/>
      <c r="G43" s="12"/>
      <c r="H43" s="19" t="str">
        <f aca="false">IF(B43="","",IFERROR(INDEX(Prodotti!$B$5:$B$504,MATCH(B43,Prodotti!$A$5:$A$504,0)),"Codice non trovato"))</f>
        <v/>
      </c>
      <c r="I43" s="17" t="str">
        <f aca="false">IF(OR(D43="",F43=""),"",D43*F43)</f>
        <v/>
      </c>
      <c r="J43" s="17" t="str">
        <f aca="false">IF(OR(C43&lt;&gt;"Scarico",D43="",F43="",B43=""),"",D43*(F43-IFERROR(INDEX(Prodotti!$F$5:$F$504,MATCH(B43,Prodotti!$A$5:$A$504,0)),0)))</f>
        <v/>
      </c>
      <c r="K43" s="19" t="str">
        <f aca="false">IF(B43="","",IF(ISNA(MATCH(B43,Prodotti!$A$5:$A$504,0)),"Codice non trovato",IF(OR(C43="",D43=""),"Manca tipo o quantità",IF(C43="Scarico",IF(SUMIFS($D$5:D43,$B$5:B43,B43,$C$5:C43,"Carico")-SUMIFS($D$5:D43,$B$5:B43,B43,$C$5:C43,"Scarico")&lt;0,"Giacenza insufficiente",""),""))))</f>
        <v/>
      </c>
    </row>
    <row r="44" customFormat="false" ht="15" hidden="false" customHeight="false" outlineLevel="0" collapsed="false">
      <c r="A44" s="18"/>
      <c r="B44" s="12"/>
      <c r="C44" s="13"/>
      <c r="D44" s="13"/>
      <c r="E44" s="12"/>
      <c r="F44" s="14"/>
      <c r="G44" s="12"/>
      <c r="H44" s="19" t="str">
        <f aca="false">IF(B44="","",IFERROR(INDEX(Prodotti!$B$5:$B$504,MATCH(B44,Prodotti!$A$5:$A$504,0)),"Codice non trovato"))</f>
        <v/>
      </c>
      <c r="I44" s="17" t="str">
        <f aca="false">IF(OR(D44="",F44=""),"",D44*F44)</f>
        <v/>
      </c>
      <c r="J44" s="17" t="str">
        <f aca="false">IF(OR(C44&lt;&gt;"Scarico",D44="",F44="",B44=""),"",D44*(F44-IFERROR(INDEX(Prodotti!$F$5:$F$504,MATCH(B44,Prodotti!$A$5:$A$504,0)),0)))</f>
        <v/>
      </c>
      <c r="K44" s="19" t="str">
        <f aca="false">IF(B44="","",IF(ISNA(MATCH(B44,Prodotti!$A$5:$A$504,0)),"Codice non trovato",IF(OR(C44="",D44=""),"Manca tipo o quantità",IF(C44="Scarico",IF(SUMIFS($D$5:D44,$B$5:B44,B44,$C$5:C44,"Carico")-SUMIFS($D$5:D44,$B$5:B44,B44,$C$5:C44,"Scarico")&lt;0,"Giacenza insufficiente",""),""))))</f>
        <v/>
      </c>
    </row>
    <row r="45" customFormat="false" ht="15" hidden="false" customHeight="false" outlineLevel="0" collapsed="false">
      <c r="A45" s="18"/>
      <c r="B45" s="12"/>
      <c r="C45" s="13"/>
      <c r="D45" s="13"/>
      <c r="E45" s="12"/>
      <c r="F45" s="14"/>
      <c r="G45" s="12"/>
      <c r="H45" s="19" t="str">
        <f aca="false">IF(B45="","",IFERROR(INDEX(Prodotti!$B$5:$B$504,MATCH(B45,Prodotti!$A$5:$A$504,0)),"Codice non trovato"))</f>
        <v/>
      </c>
      <c r="I45" s="17" t="str">
        <f aca="false">IF(OR(D45="",F45=""),"",D45*F45)</f>
        <v/>
      </c>
      <c r="J45" s="17" t="str">
        <f aca="false">IF(OR(C45&lt;&gt;"Scarico",D45="",F45="",B45=""),"",D45*(F45-IFERROR(INDEX(Prodotti!$F$5:$F$504,MATCH(B45,Prodotti!$A$5:$A$504,0)),0)))</f>
        <v/>
      </c>
      <c r="K45" s="19" t="str">
        <f aca="false">IF(B45="","",IF(ISNA(MATCH(B45,Prodotti!$A$5:$A$504,0)),"Codice non trovato",IF(OR(C45="",D45=""),"Manca tipo o quantità",IF(C45="Scarico",IF(SUMIFS($D$5:D45,$B$5:B45,B45,$C$5:C45,"Carico")-SUMIFS($D$5:D45,$B$5:B45,B45,$C$5:C45,"Scarico")&lt;0,"Giacenza insufficiente",""),""))))</f>
        <v/>
      </c>
    </row>
    <row r="46" customFormat="false" ht="15" hidden="false" customHeight="false" outlineLevel="0" collapsed="false">
      <c r="A46" s="18"/>
      <c r="B46" s="12"/>
      <c r="C46" s="13"/>
      <c r="D46" s="13"/>
      <c r="E46" s="12"/>
      <c r="F46" s="14"/>
      <c r="G46" s="12"/>
      <c r="H46" s="19" t="str">
        <f aca="false">IF(B46="","",IFERROR(INDEX(Prodotti!$B$5:$B$504,MATCH(B46,Prodotti!$A$5:$A$504,0)),"Codice non trovato"))</f>
        <v/>
      </c>
      <c r="I46" s="17" t="str">
        <f aca="false">IF(OR(D46="",F46=""),"",D46*F46)</f>
        <v/>
      </c>
      <c r="J46" s="17" t="str">
        <f aca="false">IF(OR(C46&lt;&gt;"Scarico",D46="",F46="",B46=""),"",D46*(F46-IFERROR(INDEX(Prodotti!$F$5:$F$504,MATCH(B46,Prodotti!$A$5:$A$504,0)),0)))</f>
        <v/>
      </c>
      <c r="K46" s="19" t="str">
        <f aca="false">IF(B46="","",IF(ISNA(MATCH(B46,Prodotti!$A$5:$A$504,0)),"Codice non trovato",IF(OR(C46="",D46=""),"Manca tipo o quantità",IF(C46="Scarico",IF(SUMIFS($D$5:D46,$B$5:B46,B46,$C$5:C46,"Carico")-SUMIFS($D$5:D46,$B$5:B46,B46,$C$5:C46,"Scarico")&lt;0,"Giacenza insufficiente",""),""))))</f>
        <v/>
      </c>
    </row>
    <row r="47" customFormat="false" ht="15" hidden="false" customHeight="false" outlineLevel="0" collapsed="false">
      <c r="A47" s="18"/>
      <c r="B47" s="12"/>
      <c r="C47" s="13"/>
      <c r="D47" s="13"/>
      <c r="E47" s="12"/>
      <c r="F47" s="14"/>
      <c r="G47" s="12"/>
      <c r="H47" s="19" t="str">
        <f aca="false">IF(B47="","",IFERROR(INDEX(Prodotti!$B$5:$B$504,MATCH(B47,Prodotti!$A$5:$A$504,0)),"Codice non trovato"))</f>
        <v/>
      </c>
      <c r="I47" s="17" t="str">
        <f aca="false">IF(OR(D47="",F47=""),"",D47*F47)</f>
        <v/>
      </c>
      <c r="J47" s="17" t="str">
        <f aca="false">IF(OR(C47&lt;&gt;"Scarico",D47="",F47="",B47=""),"",D47*(F47-IFERROR(INDEX(Prodotti!$F$5:$F$504,MATCH(B47,Prodotti!$A$5:$A$504,0)),0)))</f>
        <v/>
      </c>
      <c r="K47" s="19" t="str">
        <f aca="false">IF(B47="","",IF(ISNA(MATCH(B47,Prodotti!$A$5:$A$504,0)),"Codice non trovato",IF(OR(C47="",D47=""),"Manca tipo o quantità",IF(C47="Scarico",IF(SUMIFS($D$5:D47,$B$5:B47,B47,$C$5:C47,"Carico")-SUMIFS($D$5:D47,$B$5:B47,B47,$C$5:C47,"Scarico")&lt;0,"Giacenza insufficiente",""),""))))</f>
        <v/>
      </c>
    </row>
    <row r="48" customFormat="false" ht="15" hidden="false" customHeight="false" outlineLevel="0" collapsed="false">
      <c r="A48" s="18"/>
      <c r="B48" s="12"/>
      <c r="C48" s="13"/>
      <c r="D48" s="13"/>
      <c r="E48" s="12"/>
      <c r="F48" s="14"/>
      <c r="G48" s="12"/>
      <c r="H48" s="19" t="str">
        <f aca="false">IF(B48="","",IFERROR(INDEX(Prodotti!$B$5:$B$504,MATCH(B48,Prodotti!$A$5:$A$504,0)),"Codice non trovato"))</f>
        <v/>
      </c>
      <c r="I48" s="17" t="str">
        <f aca="false">IF(OR(D48="",F48=""),"",D48*F48)</f>
        <v/>
      </c>
      <c r="J48" s="17" t="str">
        <f aca="false">IF(OR(C48&lt;&gt;"Scarico",D48="",F48="",B48=""),"",D48*(F48-IFERROR(INDEX(Prodotti!$F$5:$F$504,MATCH(B48,Prodotti!$A$5:$A$504,0)),0)))</f>
        <v/>
      </c>
      <c r="K48" s="19" t="str">
        <f aca="false">IF(B48="","",IF(ISNA(MATCH(B48,Prodotti!$A$5:$A$504,0)),"Codice non trovato",IF(OR(C48="",D48=""),"Manca tipo o quantità",IF(C48="Scarico",IF(SUMIFS($D$5:D48,$B$5:B48,B48,$C$5:C48,"Carico")-SUMIFS($D$5:D48,$B$5:B48,B48,$C$5:C48,"Scarico")&lt;0,"Giacenza insufficiente",""),""))))</f>
        <v/>
      </c>
    </row>
    <row r="49" customFormat="false" ht="15" hidden="false" customHeight="false" outlineLevel="0" collapsed="false">
      <c r="A49" s="18"/>
      <c r="B49" s="12"/>
      <c r="C49" s="13"/>
      <c r="D49" s="13"/>
      <c r="E49" s="12"/>
      <c r="F49" s="14"/>
      <c r="G49" s="12"/>
      <c r="H49" s="19" t="str">
        <f aca="false">IF(B49="","",IFERROR(INDEX(Prodotti!$B$5:$B$504,MATCH(B49,Prodotti!$A$5:$A$504,0)),"Codice non trovato"))</f>
        <v/>
      </c>
      <c r="I49" s="17" t="str">
        <f aca="false">IF(OR(D49="",F49=""),"",D49*F49)</f>
        <v/>
      </c>
      <c r="J49" s="17" t="str">
        <f aca="false">IF(OR(C49&lt;&gt;"Scarico",D49="",F49="",B49=""),"",D49*(F49-IFERROR(INDEX(Prodotti!$F$5:$F$504,MATCH(B49,Prodotti!$A$5:$A$504,0)),0)))</f>
        <v/>
      </c>
      <c r="K49" s="19" t="str">
        <f aca="false">IF(B49="","",IF(ISNA(MATCH(B49,Prodotti!$A$5:$A$504,0)),"Codice non trovato",IF(OR(C49="",D49=""),"Manca tipo o quantità",IF(C49="Scarico",IF(SUMIFS($D$5:D49,$B$5:B49,B49,$C$5:C49,"Carico")-SUMIFS($D$5:D49,$B$5:B49,B49,$C$5:C49,"Scarico")&lt;0,"Giacenza insufficiente",""),""))))</f>
        <v/>
      </c>
    </row>
    <row r="50" customFormat="false" ht="15" hidden="false" customHeight="false" outlineLevel="0" collapsed="false">
      <c r="A50" s="18"/>
      <c r="B50" s="12"/>
      <c r="C50" s="13"/>
      <c r="D50" s="13"/>
      <c r="E50" s="12"/>
      <c r="F50" s="14"/>
      <c r="G50" s="12"/>
      <c r="H50" s="19" t="str">
        <f aca="false">IF(B50="","",IFERROR(INDEX(Prodotti!$B$5:$B$504,MATCH(B50,Prodotti!$A$5:$A$504,0)),"Codice non trovato"))</f>
        <v/>
      </c>
      <c r="I50" s="17" t="str">
        <f aca="false">IF(OR(D50="",F50=""),"",D50*F50)</f>
        <v/>
      </c>
      <c r="J50" s="17" t="str">
        <f aca="false">IF(OR(C50&lt;&gt;"Scarico",D50="",F50="",B50=""),"",D50*(F50-IFERROR(INDEX(Prodotti!$F$5:$F$504,MATCH(B50,Prodotti!$A$5:$A$504,0)),0)))</f>
        <v/>
      </c>
      <c r="K50" s="19" t="str">
        <f aca="false">IF(B50="","",IF(ISNA(MATCH(B50,Prodotti!$A$5:$A$504,0)),"Codice non trovato",IF(OR(C50="",D50=""),"Manca tipo o quantità",IF(C50="Scarico",IF(SUMIFS($D$5:D50,$B$5:B50,B50,$C$5:C50,"Carico")-SUMIFS($D$5:D50,$B$5:B50,B50,$C$5:C50,"Scarico")&lt;0,"Giacenza insufficiente",""),""))))</f>
        <v/>
      </c>
    </row>
    <row r="51" customFormat="false" ht="15" hidden="false" customHeight="false" outlineLevel="0" collapsed="false">
      <c r="A51" s="18"/>
      <c r="B51" s="12"/>
      <c r="C51" s="13"/>
      <c r="D51" s="13"/>
      <c r="E51" s="12"/>
      <c r="F51" s="14"/>
      <c r="G51" s="12"/>
      <c r="H51" s="19" t="str">
        <f aca="false">IF(B51="","",IFERROR(INDEX(Prodotti!$B$5:$B$504,MATCH(B51,Prodotti!$A$5:$A$504,0)),"Codice non trovato"))</f>
        <v/>
      </c>
      <c r="I51" s="17" t="str">
        <f aca="false">IF(OR(D51="",F51=""),"",D51*F51)</f>
        <v/>
      </c>
      <c r="J51" s="17" t="str">
        <f aca="false">IF(OR(C51&lt;&gt;"Scarico",D51="",F51="",B51=""),"",D51*(F51-IFERROR(INDEX(Prodotti!$F$5:$F$504,MATCH(B51,Prodotti!$A$5:$A$504,0)),0)))</f>
        <v/>
      </c>
      <c r="K51" s="19" t="str">
        <f aca="false">IF(B51="","",IF(ISNA(MATCH(B51,Prodotti!$A$5:$A$504,0)),"Codice non trovato",IF(OR(C51="",D51=""),"Manca tipo o quantità",IF(C51="Scarico",IF(SUMIFS($D$5:D51,$B$5:B51,B51,$C$5:C51,"Carico")-SUMIFS($D$5:D51,$B$5:B51,B51,$C$5:C51,"Scarico")&lt;0,"Giacenza insufficiente",""),""))))</f>
        <v/>
      </c>
    </row>
    <row r="52" customFormat="false" ht="15" hidden="false" customHeight="false" outlineLevel="0" collapsed="false">
      <c r="A52" s="18"/>
      <c r="B52" s="12"/>
      <c r="C52" s="13"/>
      <c r="D52" s="13"/>
      <c r="E52" s="12"/>
      <c r="F52" s="14"/>
      <c r="G52" s="12"/>
      <c r="H52" s="19" t="str">
        <f aca="false">IF(B52="","",IFERROR(INDEX(Prodotti!$B$5:$B$504,MATCH(B52,Prodotti!$A$5:$A$504,0)),"Codice non trovato"))</f>
        <v/>
      </c>
      <c r="I52" s="17" t="str">
        <f aca="false">IF(OR(D52="",F52=""),"",D52*F52)</f>
        <v/>
      </c>
      <c r="J52" s="17" t="str">
        <f aca="false">IF(OR(C52&lt;&gt;"Scarico",D52="",F52="",B52=""),"",D52*(F52-IFERROR(INDEX(Prodotti!$F$5:$F$504,MATCH(B52,Prodotti!$A$5:$A$504,0)),0)))</f>
        <v/>
      </c>
      <c r="K52" s="19" t="str">
        <f aca="false">IF(B52="","",IF(ISNA(MATCH(B52,Prodotti!$A$5:$A$504,0)),"Codice non trovato",IF(OR(C52="",D52=""),"Manca tipo o quantità",IF(C52="Scarico",IF(SUMIFS($D$5:D52,$B$5:B52,B52,$C$5:C52,"Carico")-SUMIFS($D$5:D52,$B$5:B52,B52,$C$5:C52,"Scarico")&lt;0,"Giacenza insufficiente",""),""))))</f>
        <v/>
      </c>
    </row>
    <row r="53" customFormat="false" ht="15" hidden="false" customHeight="false" outlineLevel="0" collapsed="false">
      <c r="A53" s="18"/>
      <c r="B53" s="12"/>
      <c r="C53" s="13"/>
      <c r="D53" s="13"/>
      <c r="E53" s="12"/>
      <c r="F53" s="14"/>
      <c r="G53" s="12"/>
      <c r="H53" s="19" t="str">
        <f aca="false">IF(B53="","",IFERROR(INDEX(Prodotti!$B$5:$B$504,MATCH(B53,Prodotti!$A$5:$A$504,0)),"Codice non trovato"))</f>
        <v/>
      </c>
      <c r="I53" s="17" t="str">
        <f aca="false">IF(OR(D53="",F53=""),"",D53*F53)</f>
        <v/>
      </c>
      <c r="J53" s="17" t="str">
        <f aca="false">IF(OR(C53&lt;&gt;"Scarico",D53="",F53="",B53=""),"",D53*(F53-IFERROR(INDEX(Prodotti!$F$5:$F$504,MATCH(B53,Prodotti!$A$5:$A$504,0)),0)))</f>
        <v/>
      </c>
      <c r="K53" s="19" t="str">
        <f aca="false">IF(B53="","",IF(ISNA(MATCH(B53,Prodotti!$A$5:$A$504,0)),"Codice non trovato",IF(OR(C53="",D53=""),"Manca tipo o quantità",IF(C53="Scarico",IF(SUMIFS($D$5:D53,$B$5:B53,B53,$C$5:C53,"Carico")-SUMIFS($D$5:D53,$B$5:B53,B53,$C$5:C53,"Scarico")&lt;0,"Giacenza insufficiente",""),""))))</f>
        <v/>
      </c>
    </row>
    <row r="54" customFormat="false" ht="15" hidden="false" customHeight="false" outlineLevel="0" collapsed="false">
      <c r="A54" s="18"/>
      <c r="B54" s="12"/>
      <c r="C54" s="13"/>
      <c r="D54" s="13"/>
      <c r="E54" s="12"/>
      <c r="F54" s="14"/>
      <c r="G54" s="12"/>
      <c r="H54" s="19" t="str">
        <f aca="false">IF(B54="","",IFERROR(INDEX(Prodotti!$B$5:$B$504,MATCH(B54,Prodotti!$A$5:$A$504,0)),"Codice non trovato"))</f>
        <v/>
      </c>
      <c r="I54" s="17" t="str">
        <f aca="false">IF(OR(D54="",F54=""),"",D54*F54)</f>
        <v/>
      </c>
      <c r="J54" s="17" t="str">
        <f aca="false">IF(OR(C54&lt;&gt;"Scarico",D54="",F54="",B54=""),"",D54*(F54-IFERROR(INDEX(Prodotti!$F$5:$F$504,MATCH(B54,Prodotti!$A$5:$A$504,0)),0)))</f>
        <v/>
      </c>
      <c r="K54" s="19" t="str">
        <f aca="false">IF(B54="","",IF(ISNA(MATCH(B54,Prodotti!$A$5:$A$504,0)),"Codice non trovato",IF(OR(C54="",D54=""),"Manca tipo o quantità",IF(C54="Scarico",IF(SUMIFS($D$5:D54,$B$5:B54,B54,$C$5:C54,"Carico")-SUMIFS($D$5:D54,$B$5:B54,B54,$C$5:C54,"Scarico")&lt;0,"Giacenza insufficiente",""),""))))</f>
        <v/>
      </c>
    </row>
    <row r="55" customFormat="false" ht="15" hidden="false" customHeight="false" outlineLevel="0" collapsed="false">
      <c r="A55" s="18"/>
      <c r="B55" s="12"/>
      <c r="C55" s="13"/>
      <c r="D55" s="13"/>
      <c r="E55" s="12"/>
      <c r="F55" s="14"/>
      <c r="G55" s="12"/>
      <c r="H55" s="19" t="str">
        <f aca="false">IF(B55="","",IFERROR(INDEX(Prodotti!$B$5:$B$504,MATCH(B55,Prodotti!$A$5:$A$504,0)),"Codice non trovato"))</f>
        <v/>
      </c>
      <c r="I55" s="17" t="str">
        <f aca="false">IF(OR(D55="",F55=""),"",D55*F55)</f>
        <v/>
      </c>
      <c r="J55" s="17" t="str">
        <f aca="false">IF(OR(C55&lt;&gt;"Scarico",D55="",F55="",B55=""),"",D55*(F55-IFERROR(INDEX(Prodotti!$F$5:$F$504,MATCH(B55,Prodotti!$A$5:$A$504,0)),0)))</f>
        <v/>
      </c>
      <c r="K55" s="19" t="str">
        <f aca="false">IF(B55="","",IF(ISNA(MATCH(B55,Prodotti!$A$5:$A$504,0)),"Codice non trovato",IF(OR(C55="",D55=""),"Manca tipo o quantità",IF(C55="Scarico",IF(SUMIFS($D$5:D55,$B$5:B55,B55,$C$5:C55,"Carico")-SUMIFS($D$5:D55,$B$5:B55,B55,$C$5:C55,"Scarico")&lt;0,"Giacenza insufficiente",""),""))))</f>
        <v/>
      </c>
    </row>
    <row r="56" customFormat="false" ht="15" hidden="false" customHeight="false" outlineLevel="0" collapsed="false">
      <c r="A56" s="18"/>
      <c r="B56" s="12"/>
      <c r="C56" s="13"/>
      <c r="D56" s="13"/>
      <c r="E56" s="12"/>
      <c r="F56" s="14"/>
      <c r="G56" s="12"/>
      <c r="H56" s="19" t="str">
        <f aca="false">IF(B56="","",IFERROR(INDEX(Prodotti!$B$5:$B$504,MATCH(B56,Prodotti!$A$5:$A$504,0)),"Codice non trovato"))</f>
        <v/>
      </c>
      <c r="I56" s="17" t="str">
        <f aca="false">IF(OR(D56="",F56=""),"",D56*F56)</f>
        <v/>
      </c>
      <c r="J56" s="17" t="str">
        <f aca="false">IF(OR(C56&lt;&gt;"Scarico",D56="",F56="",B56=""),"",D56*(F56-IFERROR(INDEX(Prodotti!$F$5:$F$504,MATCH(B56,Prodotti!$A$5:$A$504,0)),0)))</f>
        <v/>
      </c>
      <c r="K56" s="19" t="str">
        <f aca="false">IF(B56="","",IF(ISNA(MATCH(B56,Prodotti!$A$5:$A$504,0)),"Codice non trovato",IF(OR(C56="",D56=""),"Manca tipo o quantità",IF(C56="Scarico",IF(SUMIFS($D$5:D56,$B$5:B56,B56,$C$5:C56,"Carico")-SUMIFS($D$5:D56,$B$5:B56,B56,$C$5:C56,"Scarico")&lt;0,"Giacenza insufficiente",""),""))))</f>
        <v/>
      </c>
    </row>
    <row r="57" customFormat="false" ht="15" hidden="false" customHeight="false" outlineLevel="0" collapsed="false">
      <c r="A57" s="18"/>
      <c r="B57" s="12"/>
      <c r="C57" s="13"/>
      <c r="D57" s="13"/>
      <c r="E57" s="12"/>
      <c r="F57" s="14"/>
      <c r="G57" s="12"/>
      <c r="H57" s="19" t="str">
        <f aca="false">IF(B57="","",IFERROR(INDEX(Prodotti!$B$5:$B$504,MATCH(B57,Prodotti!$A$5:$A$504,0)),"Codice non trovato"))</f>
        <v/>
      </c>
      <c r="I57" s="17" t="str">
        <f aca="false">IF(OR(D57="",F57=""),"",D57*F57)</f>
        <v/>
      </c>
      <c r="J57" s="17" t="str">
        <f aca="false">IF(OR(C57&lt;&gt;"Scarico",D57="",F57="",B57=""),"",D57*(F57-IFERROR(INDEX(Prodotti!$F$5:$F$504,MATCH(B57,Prodotti!$A$5:$A$504,0)),0)))</f>
        <v/>
      </c>
      <c r="K57" s="19" t="str">
        <f aca="false">IF(B57="","",IF(ISNA(MATCH(B57,Prodotti!$A$5:$A$504,0)),"Codice non trovato",IF(OR(C57="",D57=""),"Manca tipo o quantità",IF(C57="Scarico",IF(SUMIFS($D$5:D57,$B$5:B57,B57,$C$5:C57,"Carico")-SUMIFS($D$5:D57,$B$5:B57,B57,$C$5:C57,"Scarico")&lt;0,"Giacenza insufficiente",""),""))))</f>
        <v/>
      </c>
    </row>
    <row r="58" customFormat="false" ht="15" hidden="false" customHeight="false" outlineLevel="0" collapsed="false">
      <c r="A58" s="18"/>
      <c r="B58" s="12"/>
      <c r="C58" s="13"/>
      <c r="D58" s="13"/>
      <c r="E58" s="12"/>
      <c r="F58" s="14"/>
      <c r="G58" s="12"/>
      <c r="H58" s="19" t="str">
        <f aca="false">IF(B58="","",IFERROR(INDEX(Prodotti!$B$5:$B$504,MATCH(B58,Prodotti!$A$5:$A$504,0)),"Codice non trovato"))</f>
        <v/>
      </c>
      <c r="I58" s="17" t="str">
        <f aca="false">IF(OR(D58="",F58=""),"",D58*F58)</f>
        <v/>
      </c>
      <c r="J58" s="17" t="str">
        <f aca="false">IF(OR(C58&lt;&gt;"Scarico",D58="",F58="",B58=""),"",D58*(F58-IFERROR(INDEX(Prodotti!$F$5:$F$504,MATCH(B58,Prodotti!$A$5:$A$504,0)),0)))</f>
        <v/>
      </c>
      <c r="K58" s="19" t="str">
        <f aca="false">IF(B58="","",IF(ISNA(MATCH(B58,Prodotti!$A$5:$A$504,0)),"Codice non trovato",IF(OR(C58="",D58=""),"Manca tipo o quantità",IF(C58="Scarico",IF(SUMIFS($D$5:D58,$B$5:B58,B58,$C$5:C58,"Carico")-SUMIFS($D$5:D58,$B$5:B58,B58,$C$5:C58,"Scarico")&lt;0,"Giacenza insufficiente",""),""))))</f>
        <v/>
      </c>
    </row>
    <row r="59" customFormat="false" ht="15" hidden="false" customHeight="false" outlineLevel="0" collapsed="false">
      <c r="A59" s="18"/>
      <c r="B59" s="12"/>
      <c r="C59" s="13"/>
      <c r="D59" s="13"/>
      <c r="E59" s="12"/>
      <c r="F59" s="14"/>
      <c r="G59" s="12"/>
      <c r="H59" s="19" t="str">
        <f aca="false">IF(B59="","",IFERROR(INDEX(Prodotti!$B$5:$B$504,MATCH(B59,Prodotti!$A$5:$A$504,0)),"Codice non trovato"))</f>
        <v/>
      </c>
      <c r="I59" s="17" t="str">
        <f aca="false">IF(OR(D59="",F59=""),"",D59*F59)</f>
        <v/>
      </c>
      <c r="J59" s="17" t="str">
        <f aca="false">IF(OR(C59&lt;&gt;"Scarico",D59="",F59="",B59=""),"",D59*(F59-IFERROR(INDEX(Prodotti!$F$5:$F$504,MATCH(B59,Prodotti!$A$5:$A$504,0)),0)))</f>
        <v/>
      </c>
      <c r="K59" s="19" t="str">
        <f aca="false">IF(B59="","",IF(ISNA(MATCH(B59,Prodotti!$A$5:$A$504,0)),"Codice non trovato",IF(OR(C59="",D59=""),"Manca tipo o quantità",IF(C59="Scarico",IF(SUMIFS($D$5:D59,$B$5:B59,B59,$C$5:C59,"Carico")-SUMIFS($D$5:D59,$B$5:B59,B59,$C$5:C59,"Scarico")&lt;0,"Giacenza insufficiente",""),""))))</f>
        <v/>
      </c>
    </row>
    <row r="60" customFormat="false" ht="15" hidden="false" customHeight="false" outlineLevel="0" collapsed="false">
      <c r="A60" s="18"/>
      <c r="B60" s="12"/>
      <c r="C60" s="13"/>
      <c r="D60" s="13"/>
      <c r="E60" s="12"/>
      <c r="F60" s="14"/>
      <c r="G60" s="12"/>
      <c r="H60" s="19" t="str">
        <f aca="false">IF(B60="","",IFERROR(INDEX(Prodotti!$B$5:$B$504,MATCH(B60,Prodotti!$A$5:$A$504,0)),"Codice non trovato"))</f>
        <v/>
      </c>
      <c r="I60" s="17" t="str">
        <f aca="false">IF(OR(D60="",F60=""),"",D60*F60)</f>
        <v/>
      </c>
      <c r="J60" s="17" t="str">
        <f aca="false">IF(OR(C60&lt;&gt;"Scarico",D60="",F60="",B60=""),"",D60*(F60-IFERROR(INDEX(Prodotti!$F$5:$F$504,MATCH(B60,Prodotti!$A$5:$A$504,0)),0)))</f>
        <v/>
      </c>
      <c r="K60" s="19" t="str">
        <f aca="false">IF(B60="","",IF(ISNA(MATCH(B60,Prodotti!$A$5:$A$504,0)),"Codice non trovato",IF(OR(C60="",D60=""),"Manca tipo o quantità",IF(C60="Scarico",IF(SUMIFS($D$5:D60,$B$5:B60,B60,$C$5:C60,"Carico")-SUMIFS($D$5:D60,$B$5:B60,B60,$C$5:C60,"Scarico")&lt;0,"Giacenza insufficiente",""),""))))</f>
        <v/>
      </c>
    </row>
    <row r="61" customFormat="false" ht="15" hidden="false" customHeight="false" outlineLevel="0" collapsed="false">
      <c r="A61" s="18"/>
      <c r="B61" s="12"/>
      <c r="C61" s="13"/>
      <c r="D61" s="13"/>
      <c r="E61" s="12"/>
      <c r="F61" s="14"/>
      <c r="G61" s="12"/>
      <c r="H61" s="19" t="str">
        <f aca="false">IF(B61="","",IFERROR(INDEX(Prodotti!$B$5:$B$504,MATCH(B61,Prodotti!$A$5:$A$504,0)),"Codice non trovato"))</f>
        <v/>
      </c>
      <c r="I61" s="17" t="str">
        <f aca="false">IF(OR(D61="",F61=""),"",D61*F61)</f>
        <v/>
      </c>
      <c r="J61" s="17" t="str">
        <f aca="false">IF(OR(C61&lt;&gt;"Scarico",D61="",F61="",B61=""),"",D61*(F61-IFERROR(INDEX(Prodotti!$F$5:$F$504,MATCH(B61,Prodotti!$A$5:$A$504,0)),0)))</f>
        <v/>
      </c>
      <c r="K61" s="19" t="str">
        <f aca="false">IF(B61="","",IF(ISNA(MATCH(B61,Prodotti!$A$5:$A$504,0)),"Codice non trovato",IF(OR(C61="",D61=""),"Manca tipo o quantità",IF(C61="Scarico",IF(SUMIFS($D$5:D61,$B$5:B61,B61,$C$5:C61,"Carico")-SUMIFS($D$5:D61,$B$5:B61,B61,$C$5:C61,"Scarico")&lt;0,"Giacenza insufficiente",""),""))))</f>
        <v/>
      </c>
    </row>
    <row r="62" customFormat="false" ht="15" hidden="false" customHeight="false" outlineLevel="0" collapsed="false">
      <c r="A62" s="18"/>
      <c r="B62" s="12"/>
      <c r="C62" s="13"/>
      <c r="D62" s="13"/>
      <c r="E62" s="12"/>
      <c r="F62" s="14"/>
      <c r="G62" s="12"/>
      <c r="H62" s="19" t="str">
        <f aca="false">IF(B62="","",IFERROR(INDEX(Prodotti!$B$5:$B$504,MATCH(B62,Prodotti!$A$5:$A$504,0)),"Codice non trovato"))</f>
        <v/>
      </c>
      <c r="I62" s="17" t="str">
        <f aca="false">IF(OR(D62="",F62=""),"",D62*F62)</f>
        <v/>
      </c>
      <c r="J62" s="17" t="str">
        <f aca="false">IF(OR(C62&lt;&gt;"Scarico",D62="",F62="",B62=""),"",D62*(F62-IFERROR(INDEX(Prodotti!$F$5:$F$504,MATCH(B62,Prodotti!$A$5:$A$504,0)),0)))</f>
        <v/>
      </c>
      <c r="K62" s="19" t="str">
        <f aca="false">IF(B62="","",IF(ISNA(MATCH(B62,Prodotti!$A$5:$A$504,0)),"Codice non trovato",IF(OR(C62="",D62=""),"Manca tipo o quantità",IF(C62="Scarico",IF(SUMIFS($D$5:D62,$B$5:B62,B62,$C$5:C62,"Carico")-SUMIFS($D$5:D62,$B$5:B62,B62,$C$5:C62,"Scarico")&lt;0,"Giacenza insufficiente",""),""))))</f>
        <v/>
      </c>
    </row>
    <row r="63" customFormat="false" ht="15" hidden="false" customHeight="false" outlineLevel="0" collapsed="false">
      <c r="A63" s="18"/>
      <c r="B63" s="12"/>
      <c r="C63" s="13"/>
      <c r="D63" s="13"/>
      <c r="E63" s="12"/>
      <c r="F63" s="14"/>
      <c r="G63" s="12"/>
      <c r="H63" s="19" t="str">
        <f aca="false">IF(B63="","",IFERROR(INDEX(Prodotti!$B$5:$B$504,MATCH(B63,Prodotti!$A$5:$A$504,0)),"Codice non trovato"))</f>
        <v/>
      </c>
      <c r="I63" s="17" t="str">
        <f aca="false">IF(OR(D63="",F63=""),"",D63*F63)</f>
        <v/>
      </c>
      <c r="J63" s="17" t="str">
        <f aca="false">IF(OR(C63&lt;&gt;"Scarico",D63="",F63="",B63=""),"",D63*(F63-IFERROR(INDEX(Prodotti!$F$5:$F$504,MATCH(B63,Prodotti!$A$5:$A$504,0)),0)))</f>
        <v/>
      </c>
      <c r="K63" s="19" t="str">
        <f aca="false">IF(B63="","",IF(ISNA(MATCH(B63,Prodotti!$A$5:$A$504,0)),"Codice non trovato",IF(OR(C63="",D63=""),"Manca tipo o quantità",IF(C63="Scarico",IF(SUMIFS($D$5:D63,$B$5:B63,B63,$C$5:C63,"Carico")-SUMIFS($D$5:D63,$B$5:B63,B63,$C$5:C63,"Scarico")&lt;0,"Giacenza insufficiente",""),""))))</f>
        <v/>
      </c>
    </row>
    <row r="64" customFormat="false" ht="15" hidden="false" customHeight="false" outlineLevel="0" collapsed="false">
      <c r="A64" s="18"/>
      <c r="B64" s="12"/>
      <c r="C64" s="13"/>
      <c r="D64" s="13"/>
      <c r="E64" s="12"/>
      <c r="F64" s="14"/>
      <c r="G64" s="12"/>
      <c r="H64" s="19" t="str">
        <f aca="false">IF(B64="","",IFERROR(INDEX(Prodotti!$B$5:$B$504,MATCH(B64,Prodotti!$A$5:$A$504,0)),"Codice non trovato"))</f>
        <v/>
      </c>
      <c r="I64" s="17" t="str">
        <f aca="false">IF(OR(D64="",F64=""),"",D64*F64)</f>
        <v/>
      </c>
      <c r="J64" s="17" t="str">
        <f aca="false">IF(OR(C64&lt;&gt;"Scarico",D64="",F64="",B64=""),"",D64*(F64-IFERROR(INDEX(Prodotti!$F$5:$F$504,MATCH(B64,Prodotti!$A$5:$A$504,0)),0)))</f>
        <v/>
      </c>
      <c r="K64" s="19" t="str">
        <f aca="false">IF(B64="","",IF(ISNA(MATCH(B64,Prodotti!$A$5:$A$504,0)),"Codice non trovato",IF(OR(C64="",D64=""),"Manca tipo o quantità",IF(C64="Scarico",IF(SUMIFS($D$5:D64,$B$5:B64,B64,$C$5:C64,"Carico")-SUMIFS($D$5:D64,$B$5:B64,B64,$C$5:C64,"Scarico")&lt;0,"Giacenza insufficiente",""),""))))</f>
        <v/>
      </c>
    </row>
    <row r="65" customFormat="false" ht="15" hidden="false" customHeight="false" outlineLevel="0" collapsed="false">
      <c r="A65" s="18"/>
      <c r="B65" s="12"/>
      <c r="C65" s="13"/>
      <c r="D65" s="13"/>
      <c r="E65" s="12"/>
      <c r="F65" s="14"/>
      <c r="G65" s="12"/>
      <c r="H65" s="19" t="str">
        <f aca="false">IF(B65="","",IFERROR(INDEX(Prodotti!$B$5:$B$504,MATCH(B65,Prodotti!$A$5:$A$504,0)),"Codice non trovato"))</f>
        <v/>
      </c>
      <c r="I65" s="17" t="str">
        <f aca="false">IF(OR(D65="",F65=""),"",D65*F65)</f>
        <v/>
      </c>
      <c r="J65" s="17" t="str">
        <f aca="false">IF(OR(C65&lt;&gt;"Scarico",D65="",F65="",B65=""),"",D65*(F65-IFERROR(INDEX(Prodotti!$F$5:$F$504,MATCH(B65,Prodotti!$A$5:$A$504,0)),0)))</f>
        <v/>
      </c>
      <c r="K65" s="19" t="str">
        <f aca="false">IF(B65="","",IF(ISNA(MATCH(B65,Prodotti!$A$5:$A$504,0)),"Codice non trovato",IF(OR(C65="",D65=""),"Manca tipo o quantità",IF(C65="Scarico",IF(SUMIFS($D$5:D65,$B$5:B65,B65,$C$5:C65,"Carico")-SUMIFS($D$5:D65,$B$5:B65,B65,$C$5:C65,"Scarico")&lt;0,"Giacenza insufficiente",""),""))))</f>
        <v/>
      </c>
    </row>
    <row r="66" customFormat="false" ht="15" hidden="false" customHeight="false" outlineLevel="0" collapsed="false">
      <c r="A66" s="18"/>
      <c r="B66" s="12"/>
      <c r="C66" s="13"/>
      <c r="D66" s="13"/>
      <c r="E66" s="12"/>
      <c r="F66" s="14"/>
      <c r="G66" s="12"/>
      <c r="H66" s="19" t="str">
        <f aca="false">IF(B66="","",IFERROR(INDEX(Prodotti!$B$5:$B$504,MATCH(B66,Prodotti!$A$5:$A$504,0)),"Codice non trovato"))</f>
        <v/>
      </c>
      <c r="I66" s="17" t="str">
        <f aca="false">IF(OR(D66="",F66=""),"",D66*F66)</f>
        <v/>
      </c>
      <c r="J66" s="17" t="str">
        <f aca="false">IF(OR(C66&lt;&gt;"Scarico",D66="",F66="",B66=""),"",D66*(F66-IFERROR(INDEX(Prodotti!$F$5:$F$504,MATCH(B66,Prodotti!$A$5:$A$504,0)),0)))</f>
        <v/>
      </c>
      <c r="K66" s="19" t="str">
        <f aca="false">IF(B66="","",IF(ISNA(MATCH(B66,Prodotti!$A$5:$A$504,0)),"Codice non trovato",IF(OR(C66="",D66=""),"Manca tipo o quantità",IF(C66="Scarico",IF(SUMIFS($D$5:D66,$B$5:B66,B66,$C$5:C66,"Carico")-SUMIFS($D$5:D66,$B$5:B66,B66,$C$5:C66,"Scarico")&lt;0,"Giacenza insufficiente",""),""))))</f>
        <v/>
      </c>
    </row>
    <row r="67" customFormat="false" ht="15" hidden="false" customHeight="false" outlineLevel="0" collapsed="false">
      <c r="A67" s="18"/>
      <c r="B67" s="12"/>
      <c r="C67" s="13"/>
      <c r="D67" s="13"/>
      <c r="E67" s="12"/>
      <c r="F67" s="14"/>
      <c r="G67" s="12"/>
      <c r="H67" s="19" t="str">
        <f aca="false">IF(B67="","",IFERROR(INDEX(Prodotti!$B$5:$B$504,MATCH(B67,Prodotti!$A$5:$A$504,0)),"Codice non trovato"))</f>
        <v/>
      </c>
      <c r="I67" s="17" t="str">
        <f aca="false">IF(OR(D67="",F67=""),"",D67*F67)</f>
        <v/>
      </c>
      <c r="J67" s="17" t="str">
        <f aca="false">IF(OR(C67&lt;&gt;"Scarico",D67="",F67="",B67=""),"",D67*(F67-IFERROR(INDEX(Prodotti!$F$5:$F$504,MATCH(B67,Prodotti!$A$5:$A$504,0)),0)))</f>
        <v/>
      </c>
      <c r="K67" s="19" t="str">
        <f aca="false">IF(B67="","",IF(ISNA(MATCH(B67,Prodotti!$A$5:$A$504,0)),"Codice non trovato",IF(OR(C67="",D67=""),"Manca tipo o quantità",IF(C67="Scarico",IF(SUMIFS($D$5:D67,$B$5:B67,B67,$C$5:C67,"Carico")-SUMIFS($D$5:D67,$B$5:B67,B67,$C$5:C67,"Scarico")&lt;0,"Giacenza insufficiente",""),""))))</f>
        <v/>
      </c>
    </row>
    <row r="68" customFormat="false" ht="15" hidden="false" customHeight="false" outlineLevel="0" collapsed="false">
      <c r="A68" s="18"/>
      <c r="B68" s="12"/>
      <c r="C68" s="13"/>
      <c r="D68" s="13"/>
      <c r="E68" s="12"/>
      <c r="F68" s="14"/>
      <c r="G68" s="12"/>
      <c r="H68" s="19" t="str">
        <f aca="false">IF(B68="","",IFERROR(INDEX(Prodotti!$B$5:$B$504,MATCH(B68,Prodotti!$A$5:$A$504,0)),"Codice non trovato"))</f>
        <v/>
      </c>
      <c r="I68" s="17" t="str">
        <f aca="false">IF(OR(D68="",F68=""),"",D68*F68)</f>
        <v/>
      </c>
      <c r="J68" s="17" t="str">
        <f aca="false">IF(OR(C68&lt;&gt;"Scarico",D68="",F68="",B68=""),"",D68*(F68-IFERROR(INDEX(Prodotti!$F$5:$F$504,MATCH(B68,Prodotti!$A$5:$A$504,0)),0)))</f>
        <v/>
      </c>
      <c r="K68" s="19" t="str">
        <f aca="false">IF(B68="","",IF(ISNA(MATCH(B68,Prodotti!$A$5:$A$504,0)),"Codice non trovato",IF(OR(C68="",D68=""),"Manca tipo o quantità",IF(C68="Scarico",IF(SUMIFS($D$5:D68,$B$5:B68,B68,$C$5:C68,"Carico")-SUMIFS($D$5:D68,$B$5:B68,B68,$C$5:C68,"Scarico")&lt;0,"Giacenza insufficiente",""),""))))</f>
        <v/>
      </c>
    </row>
    <row r="69" customFormat="false" ht="15" hidden="false" customHeight="false" outlineLevel="0" collapsed="false">
      <c r="A69" s="18"/>
      <c r="B69" s="12"/>
      <c r="C69" s="13"/>
      <c r="D69" s="13"/>
      <c r="E69" s="12"/>
      <c r="F69" s="14"/>
      <c r="G69" s="12"/>
      <c r="H69" s="19" t="str">
        <f aca="false">IF(B69="","",IFERROR(INDEX(Prodotti!$B$5:$B$504,MATCH(B69,Prodotti!$A$5:$A$504,0)),"Codice non trovato"))</f>
        <v/>
      </c>
      <c r="I69" s="17" t="str">
        <f aca="false">IF(OR(D69="",F69=""),"",D69*F69)</f>
        <v/>
      </c>
      <c r="J69" s="17" t="str">
        <f aca="false">IF(OR(C69&lt;&gt;"Scarico",D69="",F69="",B69=""),"",D69*(F69-IFERROR(INDEX(Prodotti!$F$5:$F$504,MATCH(B69,Prodotti!$A$5:$A$504,0)),0)))</f>
        <v/>
      </c>
      <c r="K69" s="19" t="str">
        <f aca="false">IF(B69="","",IF(ISNA(MATCH(B69,Prodotti!$A$5:$A$504,0)),"Codice non trovato",IF(OR(C69="",D69=""),"Manca tipo o quantità",IF(C69="Scarico",IF(SUMIFS($D$5:D69,$B$5:B69,B69,$C$5:C69,"Carico")-SUMIFS($D$5:D69,$B$5:B69,B69,$C$5:C69,"Scarico")&lt;0,"Giacenza insufficiente",""),""))))</f>
        <v/>
      </c>
    </row>
    <row r="70" customFormat="false" ht="15" hidden="false" customHeight="false" outlineLevel="0" collapsed="false">
      <c r="A70" s="18"/>
      <c r="B70" s="12"/>
      <c r="C70" s="13"/>
      <c r="D70" s="13"/>
      <c r="E70" s="12"/>
      <c r="F70" s="14"/>
      <c r="G70" s="12"/>
      <c r="H70" s="19" t="str">
        <f aca="false">IF(B70="","",IFERROR(INDEX(Prodotti!$B$5:$B$504,MATCH(B70,Prodotti!$A$5:$A$504,0)),"Codice non trovato"))</f>
        <v/>
      </c>
      <c r="I70" s="17" t="str">
        <f aca="false">IF(OR(D70="",F70=""),"",D70*F70)</f>
        <v/>
      </c>
      <c r="J70" s="17" t="str">
        <f aca="false">IF(OR(C70&lt;&gt;"Scarico",D70="",F70="",B70=""),"",D70*(F70-IFERROR(INDEX(Prodotti!$F$5:$F$504,MATCH(B70,Prodotti!$A$5:$A$504,0)),0)))</f>
        <v/>
      </c>
      <c r="K70" s="19" t="str">
        <f aca="false">IF(B70="","",IF(ISNA(MATCH(B70,Prodotti!$A$5:$A$504,0)),"Codice non trovato",IF(OR(C70="",D70=""),"Manca tipo o quantità",IF(C70="Scarico",IF(SUMIFS($D$5:D70,$B$5:B70,B70,$C$5:C70,"Carico")-SUMIFS($D$5:D70,$B$5:B70,B70,$C$5:C70,"Scarico")&lt;0,"Giacenza insufficiente",""),""))))</f>
        <v/>
      </c>
    </row>
    <row r="71" customFormat="false" ht="15" hidden="false" customHeight="false" outlineLevel="0" collapsed="false">
      <c r="A71" s="18"/>
      <c r="B71" s="12"/>
      <c r="C71" s="13"/>
      <c r="D71" s="13"/>
      <c r="E71" s="12"/>
      <c r="F71" s="14"/>
      <c r="G71" s="12"/>
      <c r="H71" s="19" t="str">
        <f aca="false">IF(B71="","",IFERROR(INDEX(Prodotti!$B$5:$B$504,MATCH(B71,Prodotti!$A$5:$A$504,0)),"Codice non trovato"))</f>
        <v/>
      </c>
      <c r="I71" s="17" t="str">
        <f aca="false">IF(OR(D71="",F71=""),"",D71*F71)</f>
        <v/>
      </c>
      <c r="J71" s="17" t="str">
        <f aca="false">IF(OR(C71&lt;&gt;"Scarico",D71="",F71="",B71=""),"",D71*(F71-IFERROR(INDEX(Prodotti!$F$5:$F$504,MATCH(B71,Prodotti!$A$5:$A$504,0)),0)))</f>
        <v/>
      </c>
      <c r="K71" s="19" t="str">
        <f aca="false">IF(B71="","",IF(ISNA(MATCH(B71,Prodotti!$A$5:$A$504,0)),"Codice non trovato",IF(OR(C71="",D71=""),"Manca tipo o quantità",IF(C71="Scarico",IF(SUMIFS($D$5:D71,$B$5:B71,B71,$C$5:C71,"Carico")-SUMIFS($D$5:D71,$B$5:B71,B71,$C$5:C71,"Scarico")&lt;0,"Giacenza insufficiente",""),""))))</f>
        <v/>
      </c>
    </row>
    <row r="72" customFormat="false" ht="15" hidden="false" customHeight="false" outlineLevel="0" collapsed="false">
      <c r="A72" s="18"/>
      <c r="B72" s="12"/>
      <c r="C72" s="13"/>
      <c r="D72" s="13"/>
      <c r="E72" s="12"/>
      <c r="F72" s="14"/>
      <c r="G72" s="12"/>
      <c r="H72" s="19" t="str">
        <f aca="false">IF(B72="","",IFERROR(INDEX(Prodotti!$B$5:$B$504,MATCH(B72,Prodotti!$A$5:$A$504,0)),"Codice non trovato"))</f>
        <v/>
      </c>
      <c r="I72" s="17" t="str">
        <f aca="false">IF(OR(D72="",F72=""),"",D72*F72)</f>
        <v/>
      </c>
      <c r="J72" s="17" t="str">
        <f aca="false">IF(OR(C72&lt;&gt;"Scarico",D72="",F72="",B72=""),"",D72*(F72-IFERROR(INDEX(Prodotti!$F$5:$F$504,MATCH(B72,Prodotti!$A$5:$A$504,0)),0)))</f>
        <v/>
      </c>
      <c r="K72" s="19" t="str">
        <f aca="false">IF(B72="","",IF(ISNA(MATCH(B72,Prodotti!$A$5:$A$504,0)),"Codice non trovato",IF(OR(C72="",D72=""),"Manca tipo o quantità",IF(C72="Scarico",IF(SUMIFS($D$5:D72,$B$5:B72,B72,$C$5:C72,"Carico")-SUMIFS($D$5:D72,$B$5:B72,B72,$C$5:C72,"Scarico")&lt;0,"Giacenza insufficiente",""),""))))</f>
        <v/>
      </c>
    </row>
    <row r="73" customFormat="false" ht="15" hidden="false" customHeight="false" outlineLevel="0" collapsed="false">
      <c r="A73" s="18"/>
      <c r="B73" s="12"/>
      <c r="C73" s="13"/>
      <c r="D73" s="13"/>
      <c r="E73" s="12"/>
      <c r="F73" s="14"/>
      <c r="G73" s="12"/>
      <c r="H73" s="19" t="str">
        <f aca="false">IF(B73="","",IFERROR(INDEX(Prodotti!$B$5:$B$504,MATCH(B73,Prodotti!$A$5:$A$504,0)),"Codice non trovato"))</f>
        <v/>
      </c>
      <c r="I73" s="17" t="str">
        <f aca="false">IF(OR(D73="",F73=""),"",D73*F73)</f>
        <v/>
      </c>
      <c r="J73" s="17" t="str">
        <f aca="false">IF(OR(C73&lt;&gt;"Scarico",D73="",F73="",B73=""),"",D73*(F73-IFERROR(INDEX(Prodotti!$F$5:$F$504,MATCH(B73,Prodotti!$A$5:$A$504,0)),0)))</f>
        <v/>
      </c>
      <c r="K73" s="19" t="str">
        <f aca="false">IF(B73="","",IF(ISNA(MATCH(B73,Prodotti!$A$5:$A$504,0)),"Codice non trovato",IF(OR(C73="",D73=""),"Manca tipo o quantità",IF(C73="Scarico",IF(SUMIFS($D$5:D73,$B$5:B73,B73,$C$5:C73,"Carico")-SUMIFS($D$5:D73,$B$5:B73,B73,$C$5:C73,"Scarico")&lt;0,"Giacenza insufficiente",""),""))))</f>
        <v/>
      </c>
    </row>
    <row r="74" customFormat="false" ht="15" hidden="false" customHeight="false" outlineLevel="0" collapsed="false">
      <c r="A74" s="18"/>
      <c r="B74" s="12"/>
      <c r="C74" s="13"/>
      <c r="D74" s="13"/>
      <c r="E74" s="12"/>
      <c r="F74" s="14"/>
      <c r="G74" s="12"/>
      <c r="H74" s="19" t="str">
        <f aca="false">IF(B74="","",IFERROR(INDEX(Prodotti!$B$5:$B$504,MATCH(B74,Prodotti!$A$5:$A$504,0)),"Codice non trovato"))</f>
        <v/>
      </c>
      <c r="I74" s="17" t="str">
        <f aca="false">IF(OR(D74="",F74=""),"",D74*F74)</f>
        <v/>
      </c>
      <c r="J74" s="17" t="str">
        <f aca="false">IF(OR(C74&lt;&gt;"Scarico",D74="",F74="",B74=""),"",D74*(F74-IFERROR(INDEX(Prodotti!$F$5:$F$504,MATCH(B74,Prodotti!$A$5:$A$504,0)),0)))</f>
        <v/>
      </c>
      <c r="K74" s="19" t="str">
        <f aca="false">IF(B74="","",IF(ISNA(MATCH(B74,Prodotti!$A$5:$A$504,0)),"Codice non trovato",IF(OR(C74="",D74=""),"Manca tipo o quantità",IF(C74="Scarico",IF(SUMIFS($D$5:D74,$B$5:B74,B74,$C$5:C74,"Carico")-SUMIFS($D$5:D74,$B$5:B74,B74,$C$5:C74,"Scarico")&lt;0,"Giacenza insufficiente",""),""))))</f>
        <v/>
      </c>
    </row>
    <row r="75" customFormat="false" ht="15" hidden="false" customHeight="false" outlineLevel="0" collapsed="false">
      <c r="A75" s="18"/>
      <c r="B75" s="12"/>
      <c r="C75" s="13"/>
      <c r="D75" s="13"/>
      <c r="E75" s="12"/>
      <c r="F75" s="14"/>
      <c r="G75" s="12"/>
      <c r="H75" s="19" t="str">
        <f aca="false">IF(B75="","",IFERROR(INDEX(Prodotti!$B$5:$B$504,MATCH(B75,Prodotti!$A$5:$A$504,0)),"Codice non trovato"))</f>
        <v/>
      </c>
      <c r="I75" s="17" t="str">
        <f aca="false">IF(OR(D75="",F75=""),"",D75*F75)</f>
        <v/>
      </c>
      <c r="J75" s="17" t="str">
        <f aca="false">IF(OR(C75&lt;&gt;"Scarico",D75="",F75="",B75=""),"",D75*(F75-IFERROR(INDEX(Prodotti!$F$5:$F$504,MATCH(B75,Prodotti!$A$5:$A$504,0)),0)))</f>
        <v/>
      </c>
      <c r="K75" s="19" t="str">
        <f aca="false">IF(B75="","",IF(ISNA(MATCH(B75,Prodotti!$A$5:$A$504,0)),"Codice non trovato",IF(OR(C75="",D75=""),"Manca tipo o quantità",IF(C75="Scarico",IF(SUMIFS($D$5:D75,$B$5:B75,B75,$C$5:C75,"Carico")-SUMIFS($D$5:D75,$B$5:B75,B75,$C$5:C75,"Scarico")&lt;0,"Giacenza insufficiente",""),""))))</f>
        <v/>
      </c>
    </row>
    <row r="76" customFormat="false" ht="15" hidden="false" customHeight="false" outlineLevel="0" collapsed="false">
      <c r="A76" s="18"/>
      <c r="B76" s="12"/>
      <c r="C76" s="13"/>
      <c r="D76" s="13"/>
      <c r="E76" s="12"/>
      <c r="F76" s="14"/>
      <c r="G76" s="12"/>
      <c r="H76" s="19" t="str">
        <f aca="false">IF(B76="","",IFERROR(INDEX(Prodotti!$B$5:$B$504,MATCH(B76,Prodotti!$A$5:$A$504,0)),"Codice non trovato"))</f>
        <v/>
      </c>
      <c r="I76" s="17" t="str">
        <f aca="false">IF(OR(D76="",F76=""),"",D76*F76)</f>
        <v/>
      </c>
      <c r="J76" s="17" t="str">
        <f aca="false">IF(OR(C76&lt;&gt;"Scarico",D76="",F76="",B76=""),"",D76*(F76-IFERROR(INDEX(Prodotti!$F$5:$F$504,MATCH(B76,Prodotti!$A$5:$A$504,0)),0)))</f>
        <v/>
      </c>
      <c r="K76" s="19" t="str">
        <f aca="false">IF(B76="","",IF(ISNA(MATCH(B76,Prodotti!$A$5:$A$504,0)),"Codice non trovato",IF(OR(C76="",D76=""),"Manca tipo o quantità",IF(C76="Scarico",IF(SUMIFS($D$5:D76,$B$5:B76,B76,$C$5:C76,"Carico")-SUMIFS($D$5:D76,$B$5:B76,B76,$C$5:C76,"Scarico")&lt;0,"Giacenza insufficiente",""),""))))</f>
        <v/>
      </c>
    </row>
    <row r="77" customFormat="false" ht="15" hidden="false" customHeight="false" outlineLevel="0" collapsed="false">
      <c r="A77" s="18"/>
      <c r="B77" s="12"/>
      <c r="C77" s="13"/>
      <c r="D77" s="13"/>
      <c r="E77" s="12"/>
      <c r="F77" s="14"/>
      <c r="G77" s="12"/>
      <c r="H77" s="19" t="str">
        <f aca="false">IF(B77="","",IFERROR(INDEX(Prodotti!$B$5:$B$504,MATCH(B77,Prodotti!$A$5:$A$504,0)),"Codice non trovato"))</f>
        <v/>
      </c>
      <c r="I77" s="17" t="str">
        <f aca="false">IF(OR(D77="",F77=""),"",D77*F77)</f>
        <v/>
      </c>
      <c r="J77" s="17" t="str">
        <f aca="false">IF(OR(C77&lt;&gt;"Scarico",D77="",F77="",B77=""),"",D77*(F77-IFERROR(INDEX(Prodotti!$F$5:$F$504,MATCH(B77,Prodotti!$A$5:$A$504,0)),0)))</f>
        <v/>
      </c>
      <c r="K77" s="19" t="str">
        <f aca="false">IF(B77="","",IF(ISNA(MATCH(B77,Prodotti!$A$5:$A$504,0)),"Codice non trovato",IF(OR(C77="",D77=""),"Manca tipo o quantità",IF(C77="Scarico",IF(SUMIFS($D$5:D77,$B$5:B77,B77,$C$5:C77,"Carico")-SUMIFS($D$5:D77,$B$5:B77,B77,$C$5:C77,"Scarico")&lt;0,"Giacenza insufficiente",""),""))))</f>
        <v/>
      </c>
    </row>
    <row r="78" customFormat="false" ht="15" hidden="false" customHeight="false" outlineLevel="0" collapsed="false">
      <c r="A78" s="18"/>
      <c r="B78" s="12"/>
      <c r="C78" s="13"/>
      <c r="D78" s="13"/>
      <c r="E78" s="12"/>
      <c r="F78" s="14"/>
      <c r="G78" s="12"/>
      <c r="H78" s="19" t="str">
        <f aca="false">IF(B78="","",IFERROR(INDEX(Prodotti!$B$5:$B$504,MATCH(B78,Prodotti!$A$5:$A$504,0)),"Codice non trovato"))</f>
        <v/>
      </c>
      <c r="I78" s="17" t="str">
        <f aca="false">IF(OR(D78="",F78=""),"",D78*F78)</f>
        <v/>
      </c>
      <c r="J78" s="17" t="str">
        <f aca="false">IF(OR(C78&lt;&gt;"Scarico",D78="",F78="",B78=""),"",D78*(F78-IFERROR(INDEX(Prodotti!$F$5:$F$504,MATCH(B78,Prodotti!$A$5:$A$504,0)),0)))</f>
        <v/>
      </c>
      <c r="K78" s="19" t="str">
        <f aca="false">IF(B78="","",IF(ISNA(MATCH(B78,Prodotti!$A$5:$A$504,0)),"Codice non trovato",IF(OR(C78="",D78=""),"Manca tipo o quantità",IF(C78="Scarico",IF(SUMIFS($D$5:D78,$B$5:B78,B78,$C$5:C78,"Carico")-SUMIFS($D$5:D78,$B$5:B78,B78,$C$5:C78,"Scarico")&lt;0,"Giacenza insufficiente",""),""))))</f>
        <v/>
      </c>
    </row>
    <row r="79" customFormat="false" ht="15" hidden="false" customHeight="false" outlineLevel="0" collapsed="false">
      <c r="A79" s="18"/>
      <c r="B79" s="12"/>
      <c r="C79" s="13"/>
      <c r="D79" s="13"/>
      <c r="E79" s="12"/>
      <c r="F79" s="14"/>
      <c r="G79" s="12"/>
      <c r="H79" s="19" t="str">
        <f aca="false">IF(B79="","",IFERROR(INDEX(Prodotti!$B$5:$B$504,MATCH(B79,Prodotti!$A$5:$A$504,0)),"Codice non trovato"))</f>
        <v/>
      </c>
      <c r="I79" s="17" t="str">
        <f aca="false">IF(OR(D79="",F79=""),"",D79*F79)</f>
        <v/>
      </c>
      <c r="J79" s="17" t="str">
        <f aca="false">IF(OR(C79&lt;&gt;"Scarico",D79="",F79="",B79=""),"",D79*(F79-IFERROR(INDEX(Prodotti!$F$5:$F$504,MATCH(B79,Prodotti!$A$5:$A$504,0)),0)))</f>
        <v/>
      </c>
      <c r="K79" s="19" t="str">
        <f aca="false">IF(B79="","",IF(ISNA(MATCH(B79,Prodotti!$A$5:$A$504,0)),"Codice non trovato",IF(OR(C79="",D79=""),"Manca tipo o quantità",IF(C79="Scarico",IF(SUMIFS($D$5:D79,$B$5:B79,B79,$C$5:C79,"Carico")-SUMIFS($D$5:D79,$B$5:B79,B79,$C$5:C79,"Scarico")&lt;0,"Giacenza insufficiente",""),""))))</f>
        <v/>
      </c>
    </row>
    <row r="80" customFormat="false" ht="15" hidden="false" customHeight="false" outlineLevel="0" collapsed="false">
      <c r="A80" s="18"/>
      <c r="B80" s="12"/>
      <c r="C80" s="13"/>
      <c r="D80" s="13"/>
      <c r="E80" s="12"/>
      <c r="F80" s="14"/>
      <c r="G80" s="12"/>
      <c r="H80" s="19" t="str">
        <f aca="false">IF(B80="","",IFERROR(INDEX(Prodotti!$B$5:$B$504,MATCH(B80,Prodotti!$A$5:$A$504,0)),"Codice non trovato"))</f>
        <v/>
      </c>
      <c r="I80" s="17" t="str">
        <f aca="false">IF(OR(D80="",F80=""),"",D80*F80)</f>
        <v/>
      </c>
      <c r="J80" s="17" t="str">
        <f aca="false">IF(OR(C80&lt;&gt;"Scarico",D80="",F80="",B80=""),"",D80*(F80-IFERROR(INDEX(Prodotti!$F$5:$F$504,MATCH(B80,Prodotti!$A$5:$A$504,0)),0)))</f>
        <v/>
      </c>
      <c r="K80" s="19" t="str">
        <f aca="false">IF(B80="","",IF(ISNA(MATCH(B80,Prodotti!$A$5:$A$504,0)),"Codice non trovato",IF(OR(C80="",D80=""),"Manca tipo o quantità",IF(C80="Scarico",IF(SUMIFS($D$5:D80,$B$5:B80,B80,$C$5:C80,"Carico")-SUMIFS($D$5:D80,$B$5:B80,B80,$C$5:C80,"Scarico")&lt;0,"Giacenza insufficiente",""),""))))</f>
        <v/>
      </c>
    </row>
    <row r="81" customFormat="false" ht="15" hidden="false" customHeight="false" outlineLevel="0" collapsed="false">
      <c r="A81" s="18"/>
      <c r="B81" s="12"/>
      <c r="C81" s="13"/>
      <c r="D81" s="13"/>
      <c r="E81" s="12"/>
      <c r="F81" s="14"/>
      <c r="G81" s="12"/>
      <c r="H81" s="19" t="str">
        <f aca="false">IF(B81="","",IFERROR(INDEX(Prodotti!$B$5:$B$504,MATCH(B81,Prodotti!$A$5:$A$504,0)),"Codice non trovato"))</f>
        <v/>
      </c>
      <c r="I81" s="17" t="str">
        <f aca="false">IF(OR(D81="",F81=""),"",D81*F81)</f>
        <v/>
      </c>
      <c r="J81" s="17" t="str">
        <f aca="false">IF(OR(C81&lt;&gt;"Scarico",D81="",F81="",B81=""),"",D81*(F81-IFERROR(INDEX(Prodotti!$F$5:$F$504,MATCH(B81,Prodotti!$A$5:$A$504,0)),0)))</f>
        <v/>
      </c>
      <c r="K81" s="19" t="str">
        <f aca="false">IF(B81="","",IF(ISNA(MATCH(B81,Prodotti!$A$5:$A$504,0)),"Codice non trovato",IF(OR(C81="",D81=""),"Manca tipo o quantità",IF(C81="Scarico",IF(SUMIFS($D$5:D81,$B$5:B81,B81,$C$5:C81,"Carico")-SUMIFS($D$5:D81,$B$5:B81,B81,$C$5:C81,"Scarico")&lt;0,"Giacenza insufficiente",""),""))))</f>
        <v/>
      </c>
    </row>
    <row r="82" customFormat="false" ht="15" hidden="false" customHeight="false" outlineLevel="0" collapsed="false">
      <c r="A82" s="18"/>
      <c r="B82" s="12"/>
      <c r="C82" s="13"/>
      <c r="D82" s="13"/>
      <c r="E82" s="12"/>
      <c r="F82" s="14"/>
      <c r="G82" s="12"/>
      <c r="H82" s="19" t="str">
        <f aca="false">IF(B82="","",IFERROR(INDEX(Prodotti!$B$5:$B$504,MATCH(B82,Prodotti!$A$5:$A$504,0)),"Codice non trovato"))</f>
        <v/>
      </c>
      <c r="I82" s="17" t="str">
        <f aca="false">IF(OR(D82="",F82=""),"",D82*F82)</f>
        <v/>
      </c>
      <c r="J82" s="17" t="str">
        <f aca="false">IF(OR(C82&lt;&gt;"Scarico",D82="",F82="",B82=""),"",D82*(F82-IFERROR(INDEX(Prodotti!$F$5:$F$504,MATCH(B82,Prodotti!$A$5:$A$504,0)),0)))</f>
        <v/>
      </c>
      <c r="K82" s="19" t="str">
        <f aca="false">IF(B82="","",IF(ISNA(MATCH(B82,Prodotti!$A$5:$A$504,0)),"Codice non trovato",IF(OR(C82="",D82=""),"Manca tipo o quantità",IF(C82="Scarico",IF(SUMIFS($D$5:D82,$B$5:B82,B82,$C$5:C82,"Carico")-SUMIFS($D$5:D82,$B$5:B82,B82,$C$5:C82,"Scarico")&lt;0,"Giacenza insufficiente",""),""))))</f>
        <v/>
      </c>
    </row>
    <row r="83" customFormat="false" ht="15" hidden="false" customHeight="false" outlineLevel="0" collapsed="false">
      <c r="A83" s="18"/>
      <c r="B83" s="12"/>
      <c r="C83" s="13"/>
      <c r="D83" s="13"/>
      <c r="E83" s="12"/>
      <c r="F83" s="14"/>
      <c r="G83" s="12"/>
      <c r="H83" s="19" t="str">
        <f aca="false">IF(B83="","",IFERROR(INDEX(Prodotti!$B$5:$B$504,MATCH(B83,Prodotti!$A$5:$A$504,0)),"Codice non trovato"))</f>
        <v/>
      </c>
      <c r="I83" s="17" t="str">
        <f aca="false">IF(OR(D83="",F83=""),"",D83*F83)</f>
        <v/>
      </c>
      <c r="J83" s="17" t="str">
        <f aca="false">IF(OR(C83&lt;&gt;"Scarico",D83="",F83="",B83=""),"",D83*(F83-IFERROR(INDEX(Prodotti!$F$5:$F$504,MATCH(B83,Prodotti!$A$5:$A$504,0)),0)))</f>
        <v/>
      </c>
      <c r="K83" s="19" t="str">
        <f aca="false">IF(B83="","",IF(ISNA(MATCH(B83,Prodotti!$A$5:$A$504,0)),"Codice non trovato",IF(OR(C83="",D83=""),"Manca tipo o quantità",IF(C83="Scarico",IF(SUMIFS($D$5:D83,$B$5:B83,B83,$C$5:C83,"Carico")-SUMIFS($D$5:D83,$B$5:B83,B83,$C$5:C83,"Scarico")&lt;0,"Giacenza insufficiente",""),""))))</f>
        <v/>
      </c>
    </row>
    <row r="84" customFormat="false" ht="15" hidden="false" customHeight="false" outlineLevel="0" collapsed="false">
      <c r="A84" s="18"/>
      <c r="B84" s="12"/>
      <c r="C84" s="13"/>
      <c r="D84" s="13"/>
      <c r="E84" s="12"/>
      <c r="F84" s="14"/>
      <c r="G84" s="12"/>
      <c r="H84" s="19" t="str">
        <f aca="false">IF(B84="","",IFERROR(INDEX(Prodotti!$B$5:$B$504,MATCH(B84,Prodotti!$A$5:$A$504,0)),"Codice non trovato"))</f>
        <v/>
      </c>
      <c r="I84" s="17" t="str">
        <f aca="false">IF(OR(D84="",F84=""),"",D84*F84)</f>
        <v/>
      </c>
      <c r="J84" s="17" t="str">
        <f aca="false">IF(OR(C84&lt;&gt;"Scarico",D84="",F84="",B84=""),"",D84*(F84-IFERROR(INDEX(Prodotti!$F$5:$F$504,MATCH(B84,Prodotti!$A$5:$A$504,0)),0)))</f>
        <v/>
      </c>
      <c r="K84" s="19" t="str">
        <f aca="false">IF(B84="","",IF(ISNA(MATCH(B84,Prodotti!$A$5:$A$504,0)),"Codice non trovato",IF(OR(C84="",D84=""),"Manca tipo o quantità",IF(C84="Scarico",IF(SUMIFS($D$5:D84,$B$5:B84,B84,$C$5:C84,"Carico")-SUMIFS($D$5:D84,$B$5:B84,B84,$C$5:C84,"Scarico")&lt;0,"Giacenza insufficiente",""),""))))</f>
        <v/>
      </c>
    </row>
    <row r="85" customFormat="false" ht="15" hidden="false" customHeight="false" outlineLevel="0" collapsed="false">
      <c r="A85" s="18"/>
      <c r="B85" s="12"/>
      <c r="C85" s="13"/>
      <c r="D85" s="13"/>
      <c r="E85" s="12"/>
      <c r="F85" s="14"/>
      <c r="G85" s="12"/>
      <c r="H85" s="19" t="str">
        <f aca="false">IF(B85="","",IFERROR(INDEX(Prodotti!$B$5:$B$504,MATCH(B85,Prodotti!$A$5:$A$504,0)),"Codice non trovato"))</f>
        <v/>
      </c>
      <c r="I85" s="17" t="str">
        <f aca="false">IF(OR(D85="",F85=""),"",D85*F85)</f>
        <v/>
      </c>
      <c r="J85" s="17" t="str">
        <f aca="false">IF(OR(C85&lt;&gt;"Scarico",D85="",F85="",B85=""),"",D85*(F85-IFERROR(INDEX(Prodotti!$F$5:$F$504,MATCH(B85,Prodotti!$A$5:$A$504,0)),0)))</f>
        <v/>
      </c>
      <c r="K85" s="19" t="str">
        <f aca="false">IF(B85="","",IF(ISNA(MATCH(B85,Prodotti!$A$5:$A$504,0)),"Codice non trovato",IF(OR(C85="",D85=""),"Manca tipo o quantità",IF(C85="Scarico",IF(SUMIFS($D$5:D85,$B$5:B85,B85,$C$5:C85,"Carico")-SUMIFS($D$5:D85,$B$5:B85,B85,$C$5:C85,"Scarico")&lt;0,"Giacenza insufficiente",""),""))))</f>
        <v/>
      </c>
    </row>
    <row r="86" customFormat="false" ht="15" hidden="false" customHeight="false" outlineLevel="0" collapsed="false">
      <c r="A86" s="18"/>
      <c r="B86" s="12"/>
      <c r="C86" s="13"/>
      <c r="D86" s="13"/>
      <c r="E86" s="12"/>
      <c r="F86" s="14"/>
      <c r="G86" s="12"/>
      <c r="H86" s="19" t="str">
        <f aca="false">IF(B86="","",IFERROR(INDEX(Prodotti!$B$5:$B$504,MATCH(B86,Prodotti!$A$5:$A$504,0)),"Codice non trovato"))</f>
        <v/>
      </c>
      <c r="I86" s="17" t="str">
        <f aca="false">IF(OR(D86="",F86=""),"",D86*F86)</f>
        <v/>
      </c>
      <c r="J86" s="17" t="str">
        <f aca="false">IF(OR(C86&lt;&gt;"Scarico",D86="",F86="",B86=""),"",D86*(F86-IFERROR(INDEX(Prodotti!$F$5:$F$504,MATCH(B86,Prodotti!$A$5:$A$504,0)),0)))</f>
        <v/>
      </c>
      <c r="K86" s="19" t="str">
        <f aca="false">IF(B86="","",IF(ISNA(MATCH(B86,Prodotti!$A$5:$A$504,0)),"Codice non trovato",IF(OR(C86="",D86=""),"Manca tipo o quantità",IF(C86="Scarico",IF(SUMIFS($D$5:D86,$B$5:B86,B86,$C$5:C86,"Carico")-SUMIFS($D$5:D86,$B$5:B86,B86,$C$5:C86,"Scarico")&lt;0,"Giacenza insufficiente",""),""))))</f>
        <v/>
      </c>
    </row>
    <row r="87" customFormat="false" ht="15" hidden="false" customHeight="false" outlineLevel="0" collapsed="false">
      <c r="A87" s="18"/>
      <c r="B87" s="12"/>
      <c r="C87" s="13"/>
      <c r="D87" s="13"/>
      <c r="E87" s="12"/>
      <c r="F87" s="14"/>
      <c r="G87" s="12"/>
      <c r="H87" s="19" t="str">
        <f aca="false">IF(B87="","",IFERROR(INDEX(Prodotti!$B$5:$B$504,MATCH(B87,Prodotti!$A$5:$A$504,0)),"Codice non trovato"))</f>
        <v/>
      </c>
      <c r="I87" s="17" t="str">
        <f aca="false">IF(OR(D87="",F87=""),"",D87*F87)</f>
        <v/>
      </c>
      <c r="J87" s="17" t="str">
        <f aca="false">IF(OR(C87&lt;&gt;"Scarico",D87="",F87="",B87=""),"",D87*(F87-IFERROR(INDEX(Prodotti!$F$5:$F$504,MATCH(B87,Prodotti!$A$5:$A$504,0)),0)))</f>
        <v/>
      </c>
      <c r="K87" s="19" t="str">
        <f aca="false">IF(B87="","",IF(ISNA(MATCH(B87,Prodotti!$A$5:$A$504,0)),"Codice non trovato",IF(OR(C87="",D87=""),"Manca tipo o quantità",IF(C87="Scarico",IF(SUMIFS($D$5:D87,$B$5:B87,B87,$C$5:C87,"Carico")-SUMIFS($D$5:D87,$B$5:B87,B87,$C$5:C87,"Scarico")&lt;0,"Giacenza insufficiente",""),""))))</f>
        <v/>
      </c>
    </row>
    <row r="88" customFormat="false" ht="15" hidden="false" customHeight="false" outlineLevel="0" collapsed="false">
      <c r="A88" s="18"/>
      <c r="B88" s="12"/>
      <c r="C88" s="13"/>
      <c r="D88" s="13"/>
      <c r="E88" s="12"/>
      <c r="F88" s="14"/>
      <c r="G88" s="12"/>
      <c r="H88" s="19" t="str">
        <f aca="false">IF(B88="","",IFERROR(INDEX(Prodotti!$B$5:$B$504,MATCH(B88,Prodotti!$A$5:$A$504,0)),"Codice non trovato"))</f>
        <v/>
      </c>
      <c r="I88" s="17" t="str">
        <f aca="false">IF(OR(D88="",F88=""),"",D88*F88)</f>
        <v/>
      </c>
      <c r="J88" s="17" t="str">
        <f aca="false">IF(OR(C88&lt;&gt;"Scarico",D88="",F88="",B88=""),"",D88*(F88-IFERROR(INDEX(Prodotti!$F$5:$F$504,MATCH(B88,Prodotti!$A$5:$A$504,0)),0)))</f>
        <v/>
      </c>
      <c r="K88" s="19" t="str">
        <f aca="false">IF(B88="","",IF(ISNA(MATCH(B88,Prodotti!$A$5:$A$504,0)),"Codice non trovato",IF(OR(C88="",D88=""),"Manca tipo o quantità",IF(C88="Scarico",IF(SUMIFS($D$5:D88,$B$5:B88,B88,$C$5:C88,"Carico")-SUMIFS($D$5:D88,$B$5:B88,B88,$C$5:C88,"Scarico")&lt;0,"Giacenza insufficiente",""),""))))</f>
        <v/>
      </c>
    </row>
    <row r="89" customFormat="false" ht="15" hidden="false" customHeight="false" outlineLevel="0" collapsed="false">
      <c r="A89" s="18"/>
      <c r="B89" s="12"/>
      <c r="C89" s="13"/>
      <c r="D89" s="13"/>
      <c r="E89" s="12"/>
      <c r="F89" s="14"/>
      <c r="G89" s="12"/>
      <c r="H89" s="19" t="str">
        <f aca="false">IF(B89="","",IFERROR(INDEX(Prodotti!$B$5:$B$504,MATCH(B89,Prodotti!$A$5:$A$504,0)),"Codice non trovato"))</f>
        <v/>
      </c>
      <c r="I89" s="17" t="str">
        <f aca="false">IF(OR(D89="",F89=""),"",D89*F89)</f>
        <v/>
      </c>
      <c r="J89" s="17" t="str">
        <f aca="false">IF(OR(C89&lt;&gt;"Scarico",D89="",F89="",B89=""),"",D89*(F89-IFERROR(INDEX(Prodotti!$F$5:$F$504,MATCH(B89,Prodotti!$A$5:$A$504,0)),0)))</f>
        <v/>
      </c>
      <c r="K89" s="19" t="str">
        <f aca="false">IF(B89="","",IF(ISNA(MATCH(B89,Prodotti!$A$5:$A$504,0)),"Codice non trovato",IF(OR(C89="",D89=""),"Manca tipo o quantità",IF(C89="Scarico",IF(SUMIFS($D$5:D89,$B$5:B89,B89,$C$5:C89,"Carico")-SUMIFS($D$5:D89,$B$5:B89,B89,$C$5:C89,"Scarico")&lt;0,"Giacenza insufficiente",""),""))))</f>
        <v/>
      </c>
    </row>
    <row r="90" customFormat="false" ht="15" hidden="false" customHeight="false" outlineLevel="0" collapsed="false">
      <c r="A90" s="18"/>
      <c r="B90" s="12"/>
      <c r="C90" s="13"/>
      <c r="D90" s="13"/>
      <c r="E90" s="12"/>
      <c r="F90" s="14"/>
      <c r="G90" s="12"/>
      <c r="H90" s="19" t="str">
        <f aca="false">IF(B90="","",IFERROR(INDEX(Prodotti!$B$5:$B$504,MATCH(B90,Prodotti!$A$5:$A$504,0)),"Codice non trovato"))</f>
        <v/>
      </c>
      <c r="I90" s="17" t="str">
        <f aca="false">IF(OR(D90="",F90=""),"",D90*F90)</f>
        <v/>
      </c>
      <c r="J90" s="17" t="str">
        <f aca="false">IF(OR(C90&lt;&gt;"Scarico",D90="",F90="",B90=""),"",D90*(F90-IFERROR(INDEX(Prodotti!$F$5:$F$504,MATCH(B90,Prodotti!$A$5:$A$504,0)),0)))</f>
        <v/>
      </c>
      <c r="K90" s="19" t="str">
        <f aca="false">IF(B90="","",IF(ISNA(MATCH(B90,Prodotti!$A$5:$A$504,0)),"Codice non trovato",IF(OR(C90="",D90=""),"Manca tipo o quantità",IF(C90="Scarico",IF(SUMIFS($D$5:D90,$B$5:B90,B90,$C$5:C90,"Carico")-SUMIFS($D$5:D90,$B$5:B90,B90,$C$5:C90,"Scarico")&lt;0,"Giacenza insufficiente",""),""))))</f>
        <v/>
      </c>
    </row>
    <row r="91" customFormat="false" ht="15" hidden="false" customHeight="false" outlineLevel="0" collapsed="false">
      <c r="A91" s="18"/>
      <c r="B91" s="12"/>
      <c r="C91" s="13"/>
      <c r="D91" s="13"/>
      <c r="E91" s="12"/>
      <c r="F91" s="14"/>
      <c r="G91" s="12"/>
      <c r="H91" s="19" t="str">
        <f aca="false">IF(B91="","",IFERROR(INDEX(Prodotti!$B$5:$B$504,MATCH(B91,Prodotti!$A$5:$A$504,0)),"Codice non trovato"))</f>
        <v/>
      </c>
      <c r="I91" s="17" t="str">
        <f aca="false">IF(OR(D91="",F91=""),"",D91*F91)</f>
        <v/>
      </c>
      <c r="J91" s="17" t="str">
        <f aca="false">IF(OR(C91&lt;&gt;"Scarico",D91="",F91="",B91=""),"",D91*(F91-IFERROR(INDEX(Prodotti!$F$5:$F$504,MATCH(B91,Prodotti!$A$5:$A$504,0)),0)))</f>
        <v/>
      </c>
      <c r="K91" s="19" t="str">
        <f aca="false">IF(B91="","",IF(ISNA(MATCH(B91,Prodotti!$A$5:$A$504,0)),"Codice non trovato",IF(OR(C91="",D91=""),"Manca tipo o quantità",IF(C91="Scarico",IF(SUMIFS($D$5:D91,$B$5:B91,B91,$C$5:C91,"Carico")-SUMIFS($D$5:D91,$B$5:B91,B91,$C$5:C91,"Scarico")&lt;0,"Giacenza insufficiente",""),""))))</f>
        <v/>
      </c>
    </row>
    <row r="92" customFormat="false" ht="15" hidden="false" customHeight="false" outlineLevel="0" collapsed="false">
      <c r="A92" s="18"/>
      <c r="B92" s="12"/>
      <c r="C92" s="13"/>
      <c r="D92" s="13"/>
      <c r="E92" s="12"/>
      <c r="F92" s="14"/>
      <c r="G92" s="12"/>
      <c r="H92" s="19" t="str">
        <f aca="false">IF(B92="","",IFERROR(INDEX(Prodotti!$B$5:$B$504,MATCH(B92,Prodotti!$A$5:$A$504,0)),"Codice non trovato"))</f>
        <v/>
      </c>
      <c r="I92" s="17" t="str">
        <f aca="false">IF(OR(D92="",F92=""),"",D92*F92)</f>
        <v/>
      </c>
      <c r="J92" s="17" t="str">
        <f aca="false">IF(OR(C92&lt;&gt;"Scarico",D92="",F92="",B92=""),"",D92*(F92-IFERROR(INDEX(Prodotti!$F$5:$F$504,MATCH(B92,Prodotti!$A$5:$A$504,0)),0)))</f>
        <v/>
      </c>
      <c r="K92" s="19" t="str">
        <f aca="false">IF(B92="","",IF(ISNA(MATCH(B92,Prodotti!$A$5:$A$504,0)),"Codice non trovato",IF(OR(C92="",D92=""),"Manca tipo o quantità",IF(C92="Scarico",IF(SUMIFS($D$5:D92,$B$5:B92,B92,$C$5:C92,"Carico")-SUMIFS($D$5:D92,$B$5:B92,B92,$C$5:C92,"Scarico")&lt;0,"Giacenza insufficiente",""),""))))</f>
        <v/>
      </c>
    </row>
    <row r="93" customFormat="false" ht="15" hidden="false" customHeight="false" outlineLevel="0" collapsed="false">
      <c r="A93" s="18"/>
      <c r="B93" s="12"/>
      <c r="C93" s="13"/>
      <c r="D93" s="13"/>
      <c r="E93" s="12"/>
      <c r="F93" s="14"/>
      <c r="G93" s="12"/>
      <c r="H93" s="19" t="str">
        <f aca="false">IF(B93="","",IFERROR(INDEX(Prodotti!$B$5:$B$504,MATCH(B93,Prodotti!$A$5:$A$504,0)),"Codice non trovato"))</f>
        <v/>
      </c>
      <c r="I93" s="17" t="str">
        <f aca="false">IF(OR(D93="",F93=""),"",D93*F93)</f>
        <v/>
      </c>
      <c r="J93" s="17" t="str">
        <f aca="false">IF(OR(C93&lt;&gt;"Scarico",D93="",F93="",B93=""),"",D93*(F93-IFERROR(INDEX(Prodotti!$F$5:$F$504,MATCH(B93,Prodotti!$A$5:$A$504,0)),0)))</f>
        <v/>
      </c>
      <c r="K93" s="19" t="str">
        <f aca="false">IF(B93="","",IF(ISNA(MATCH(B93,Prodotti!$A$5:$A$504,0)),"Codice non trovato",IF(OR(C93="",D93=""),"Manca tipo o quantità",IF(C93="Scarico",IF(SUMIFS($D$5:D93,$B$5:B93,B93,$C$5:C93,"Carico")-SUMIFS($D$5:D93,$B$5:B93,B93,$C$5:C93,"Scarico")&lt;0,"Giacenza insufficiente",""),""))))</f>
        <v/>
      </c>
    </row>
    <row r="94" customFormat="false" ht="15" hidden="false" customHeight="false" outlineLevel="0" collapsed="false">
      <c r="A94" s="18"/>
      <c r="B94" s="12"/>
      <c r="C94" s="13"/>
      <c r="D94" s="13"/>
      <c r="E94" s="12"/>
      <c r="F94" s="14"/>
      <c r="G94" s="12"/>
      <c r="H94" s="19" t="str">
        <f aca="false">IF(B94="","",IFERROR(INDEX(Prodotti!$B$5:$B$504,MATCH(B94,Prodotti!$A$5:$A$504,0)),"Codice non trovato"))</f>
        <v/>
      </c>
      <c r="I94" s="17" t="str">
        <f aca="false">IF(OR(D94="",F94=""),"",D94*F94)</f>
        <v/>
      </c>
      <c r="J94" s="17" t="str">
        <f aca="false">IF(OR(C94&lt;&gt;"Scarico",D94="",F94="",B94=""),"",D94*(F94-IFERROR(INDEX(Prodotti!$F$5:$F$504,MATCH(B94,Prodotti!$A$5:$A$504,0)),0)))</f>
        <v/>
      </c>
      <c r="K94" s="19" t="str">
        <f aca="false">IF(B94="","",IF(ISNA(MATCH(B94,Prodotti!$A$5:$A$504,0)),"Codice non trovato",IF(OR(C94="",D94=""),"Manca tipo o quantità",IF(C94="Scarico",IF(SUMIFS($D$5:D94,$B$5:B94,B94,$C$5:C94,"Carico")-SUMIFS($D$5:D94,$B$5:B94,B94,$C$5:C94,"Scarico")&lt;0,"Giacenza insufficiente",""),""))))</f>
        <v/>
      </c>
    </row>
    <row r="95" customFormat="false" ht="15" hidden="false" customHeight="false" outlineLevel="0" collapsed="false">
      <c r="A95" s="18"/>
      <c r="B95" s="12"/>
      <c r="C95" s="13"/>
      <c r="D95" s="13"/>
      <c r="E95" s="12"/>
      <c r="F95" s="14"/>
      <c r="G95" s="12"/>
      <c r="H95" s="19" t="str">
        <f aca="false">IF(B95="","",IFERROR(INDEX(Prodotti!$B$5:$B$504,MATCH(B95,Prodotti!$A$5:$A$504,0)),"Codice non trovato"))</f>
        <v/>
      </c>
      <c r="I95" s="17" t="str">
        <f aca="false">IF(OR(D95="",F95=""),"",D95*F95)</f>
        <v/>
      </c>
      <c r="J95" s="17" t="str">
        <f aca="false">IF(OR(C95&lt;&gt;"Scarico",D95="",F95="",B95=""),"",D95*(F95-IFERROR(INDEX(Prodotti!$F$5:$F$504,MATCH(B95,Prodotti!$A$5:$A$504,0)),0)))</f>
        <v/>
      </c>
      <c r="K95" s="19" t="str">
        <f aca="false">IF(B95="","",IF(ISNA(MATCH(B95,Prodotti!$A$5:$A$504,0)),"Codice non trovato",IF(OR(C95="",D95=""),"Manca tipo o quantità",IF(C95="Scarico",IF(SUMIFS($D$5:D95,$B$5:B95,B95,$C$5:C95,"Carico")-SUMIFS($D$5:D95,$B$5:B95,B95,$C$5:C95,"Scarico")&lt;0,"Giacenza insufficiente",""),""))))</f>
        <v/>
      </c>
    </row>
    <row r="96" customFormat="false" ht="15" hidden="false" customHeight="false" outlineLevel="0" collapsed="false">
      <c r="A96" s="18"/>
      <c r="B96" s="12"/>
      <c r="C96" s="13"/>
      <c r="D96" s="13"/>
      <c r="E96" s="12"/>
      <c r="F96" s="14"/>
      <c r="G96" s="12"/>
      <c r="H96" s="19" t="str">
        <f aca="false">IF(B96="","",IFERROR(INDEX(Prodotti!$B$5:$B$504,MATCH(B96,Prodotti!$A$5:$A$504,0)),"Codice non trovato"))</f>
        <v/>
      </c>
      <c r="I96" s="17" t="str">
        <f aca="false">IF(OR(D96="",F96=""),"",D96*F96)</f>
        <v/>
      </c>
      <c r="J96" s="17" t="str">
        <f aca="false">IF(OR(C96&lt;&gt;"Scarico",D96="",F96="",B96=""),"",D96*(F96-IFERROR(INDEX(Prodotti!$F$5:$F$504,MATCH(B96,Prodotti!$A$5:$A$504,0)),0)))</f>
        <v/>
      </c>
      <c r="K96" s="19" t="str">
        <f aca="false">IF(B96="","",IF(ISNA(MATCH(B96,Prodotti!$A$5:$A$504,0)),"Codice non trovato",IF(OR(C96="",D96=""),"Manca tipo o quantità",IF(C96="Scarico",IF(SUMIFS($D$5:D96,$B$5:B96,B96,$C$5:C96,"Carico")-SUMIFS($D$5:D96,$B$5:B96,B96,$C$5:C96,"Scarico")&lt;0,"Giacenza insufficiente",""),""))))</f>
        <v/>
      </c>
    </row>
    <row r="97" customFormat="false" ht="15" hidden="false" customHeight="false" outlineLevel="0" collapsed="false">
      <c r="A97" s="18"/>
      <c r="B97" s="12"/>
      <c r="C97" s="13"/>
      <c r="D97" s="13"/>
      <c r="E97" s="12"/>
      <c r="F97" s="14"/>
      <c r="G97" s="12"/>
      <c r="H97" s="19" t="str">
        <f aca="false">IF(B97="","",IFERROR(INDEX(Prodotti!$B$5:$B$504,MATCH(B97,Prodotti!$A$5:$A$504,0)),"Codice non trovato"))</f>
        <v/>
      </c>
      <c r="I97" s="17" t="str">
        <f aca="false">IF(OR(D97="",F97=""),"",D97*F97)</f>
        <v/>
      </c>
      <c r="J97" s="17" t="str">
        <f aca="false">IF(OR(C97&lt;&gt;"Scarico",D97="",F97="",B97=""),"",D97*(F97-IFERROR(INDEX(Prodotti!$F$5:$F$504,MATCH(B97,Prodotti!$A$5:$A$504,0)),0)))</f>
        <v/>
      </c>
      <c r="K97" s="19" t="str">
        <f aca="false">IF(B97="","",IF(ISNA(MATCH(B97,Prodotti!$A$5:$A$504,0)),"Codice non trovato",IF(OR(C97="",D97=""),"Manca tipo o quantità",IF(C97="Scarico",IF(SUMIFS($D$5:D97,$B$5:B97,B97,$C$5:C97,"Carico")-SUMIFS($D$5:D97,$B$5:B97,B97,$C$5:C97,"Scarico")&lt;0,"Giacenza insufficiente",""),""))))</f>
        <v/>
      </c>
    </row>
    <row r="98" customFormat="false" ht="15" hidden="false" customHeight="false" outlineLevel="0" collapsed="false">
      <c r="A98" s="18"/>
      <c r="B98" s="12"/>
      <c r="C98" s="13"/>
      <c r="D98" s="13"/>
      <c r="E98" s="12"/>
      <c r="F98" s="14"/>
      <c r="G98" s="12"/>
      <c r="H98" s="19" t="str">
        <f aca="false">IF(B98="","",IFERROR(INDEX(Prodotti!$B$5:$B$504,MATCH(B98,Prodotti!$A$5:$A$504,0)),"Codice non trovato"))</f>
        <v/>
      </c>
      <c r="I98" s="17" t="str">
        <f aca="false">IF(OR(D98="",F98=""),"",D98*F98)</f>
        <v/>
      </c>
      <c r="J98" s="17" t="str">
        <f aca="false">IF(OR(C98&lt;&gt;"Scarico",D98="",F98="",B98=""),"",D98*(F98-IFERROR(INDEX(Prodotti!$F$5:$F$504,MATCH(B98,Prodotti!$A$5:$A$504,0)),0)))</f>
        <v/>
      </c>
      <c r="K98" s="19" t="str">
        <f aca="false">IF(B98="","",IF(ISNA(MATCH(B98,Prodotti!$A$5:$A$504,0)),"Codice non trovato",IF(OR(C98="",D98=""),"Manca tipo o quantità",IF(C98="Scarico",IF(SUMIFS($D$5:D98,$B$5:B98,B98,$C$5:C98,"Carico")-SUMIFS($D$5:D98,$B$5:B98,B98,$C$5:C98,"Scarico")&lt;0,"Giacenza insufficiente",""),""))))</f>
        <v/>
      </c>
    </row>
    <row r="99" customFormat="false" ht="15" hidden="false" customHeight="false" outlineLevel="0" collapsed="false">
      <c r="A99" s="18"/>
      <c r="B99" s="12"/>
      <c r="C99" s="13"/>
      <c r="D99" s="13"/>
      <c r="E99" s="12"/>
      <c r="F99" s="14"/>
      <c r="G99" s="12"/>
      <c r="H99" s="19" t="str">
        <f aca="false">IF(B99="","",IFERROR(INDEX(Prodotti!$B$5:$B$504,MATCH(B99,Prodotti!$A$5:$A$504,0)),"Codice non trovato"))</f>
        <v/>
      </c>
      <c r="I99" s="17" t="str">
        <f aca="false">IF(OR(D99="",F99=""),"",D99*F99)</f>
        <v/>
      </c>
      <c r="J99" s="17" t="str">
        <f aca="false">IF(OR(C99&lt;&gt;"Scarico",D99="",F99="",B99=""),"",D99*(F99-IFERROR(INDEX(Prodotti!$F$5:$F$504,MATCH(B99,Prodotti!$A$5:$A$504,0)),0)))</f>
        <v/>
      </c>
      <c r="K99" s="19" t="str">
        <f aca="false">IF(B99="","",IF(ISNA(MATCH(B99,Prodotti!$A$5:$A$504,0)),"Codice non trovato",IF(OR(C99="",D99=""),"Manca tipo o quantità",IF(C99="Scarico",IF(SUMIFS($D$5:D99,$B$5:B99,B99,$C$5:C99,"Carico")-SUMIFS($D$5:D99,$B$5:B99,B99,$C$5:C99,"Scarico")&lt;0,"Giacenza insufficiente",""),""))))</f>
        <v/>
      </c>
    </row>
    <row r="100" customFormat="false" ht="15" hidden="false" customHeight="false" outlineLevel="0" collapsed="false">
      <c r="A100" s="18"/>
      <c r="B100" s="12"/>
      <c r="C100" s="13"/>
      <c r="D100" s="13"/>
      <c r="E100" s="12"/>
      <c r="F100" s="14"/>
      <c r="G100" s="12"/>
      <c r="H100" s="19" t="str">
        <f aca="false">IF(B100="","",IFERROR(INDEX(Prodotti!$B$5:$B$504,MATCH(B100,Prodotti!$A$5:$A$504,0)),"Codice non trovato"))</f>
        <v/>
      </c>
      <c r="I100" s="17" t="str">
        <f aca="false">IF(OR(D100="",F100=""),"",D100*F100)</f>
        <v/>
      </c>
      <c r="J100" s="17" t="str">
        <f aca="false">IF(OR(C100&lt;&gt;"Scarico",D100="",F100="",B100=""),"",D100*(F100-IFERROR(INDEX(Prodotti!$F$5:$F$504,MATCH(B100,Prodotti!$A$5:$A$504,0)),0)))</f>
        <v/>
      </c>
      <c r="K100" s="19" t="str">
        <f aca="false">IF(B100="","",IF(ISNA(MATCH(B100,Prodotti!$A$5:$A$504,0)),"Codice non trovato",IF(OR(C100="",D100=""),"Manca tipo o quantità",IF(C100="Scarico",IF(SUMIFS($D$5:D100,$B$5:B100,B100,$C$5:C100,"Carico")-SUMIFS($D$5:D100,$B$5:B100,B100,$C$5:C100,"Scarico")&lt;0,"Giacenza insufficiente",""),""))))</f>
        <v/>
      </c>
    </row>
    <row r="101" customFormat="false" ht="15" hidden="false" customHeight="false" outlineLevel="0" collapsed="false">
      <c r="A101" s="18"/>
      <c r="B101" s="12"/>
      <c r="C101" s="13"/>
      <c r="D101" s="13"/>
      <c r="E101" s="12"/>
      <c r="F101" s="14"/>
      <c r="G101" s="12"/>
      <c r="H101" s="19" t="str">
        <f aca="false">IF(B101="","",IFERROR(INDEX(Prodotti!$B$5:$B$504,MATCH(B101,Prodotti!$A$5:$A$504,0)),"Codice non trovato"))</f>
        <v/>
      </c>
      <c r="I101" s="17" t="str">
        <f aca="false">IF(OR(D101="",F101=""),"",D101*F101)</f>
        <v/>
      </c>
      <c r="J101" s="17" t="str">
        <f aca="false">IF(OR(C101&lt;&gt;"Scarico",D101="",F101="",B101=""),"",D101*(F101-IFERROR(INDEX(Prodotti!$F$5:$F$504,MATCH(B101,Prodotti!$A$5:$A$504,0)),0)))</f>
        <v/>
      </c>
      <c r="K101" s="19" t="str">
        <f aca="false">IF(B101="","",IF(ISNA(MATCH(B101,Prodotti!$A$5:$A$504,0)),"Codice non trovato",IF(OR(C101="",D101=""),"Manca tipo o quantità",IF(C101="Scarico",IF(SUMIFS($D$5:D101,$B$5:B101,B101,$C$5:C101,"Carico")-SUMIFS($D$5:D101,$B$5:B101,B101,$C$5:C101,"Scarico")&lt;0,"Giacenza insufficiente",""),""))))</f>
        <v/>
      </c>
    </row>
    <row r="102" customFormat="false" ht="15" hidden="false" customHeight="false" outlineLevel="0" collapsed="false">
      <c r="A102" s="18"/>
      <c r="B102" s="12"/>
      <c r="C102" s="13"/>
      <c r="D102" s="13"/>
      <c r="E102" s="12"/>
      <c r="F102" s="14"/>
      <c r="G102" s="12"/>
      <c r="H102" s="19" t="str">
        <f aca="false">IF(B102="","",IFERROR(INDEX(Prodotti!$B$5:$B$504,MATCH(B102,Prodotti!$A$5:$A$504,0)),"Codice non trovato"))</f>
        <v/>
      </c>
      <c r="I102" s="17" t="str">
        <f aca="false">IF(OR(D102="",F102=""),"",D102*F102)</f>
        <v/>
      </c>
      <c r="J102" s="17" t="str">
        <f aca="false">IF(OR(C102&lt;&gt;"Scarico",D102="",F102="",B102=""),"",D102*(F102-IFERROR(INDEX(Prodotti!$F$5:$F$504,MATCH(B102,Prodotti!$A$5:$A$504,0)),0)))</f>
        <v/>
      </c>
      <c r="K102" s="19" t="str">
        <f aca="false">IF(B102="","",IF(ISNA(MATCH(B102,Prodotti!$A$5:$A$504,0)),"Codice non trovato",IF(OR(C102="",D102=""),"Manca tipo o quantità",IF(C102="Scarico",IF(SUMIFS($D$5:D102,$B$5:B102,B102,$C$5:C102,"Carico")-SUMIFS($D$5:D102,$B$5:B102,B102,$C$5:C102,"Scarico")&lt;0,"Giacenza insufficiente",""),""))))</f>
        <v/>
      </c>
    </row>
    <row r="103" customFormat="false" ht="15" hidden="false" customHeight="false" outlineLevel="0" collapsed="false">
      <c r="A103" s="18"/>
      <c r="B103" s="12"/>
      <c r="C103" s="13"/>
      <c r="D103" s="13"/>
      <c r="E103" s="12"/>
      <c r="F103" s="14"/>
      <c r="G103" s="12"/>
      <c r="H103" s="19" t="str">
        <f aca="false">IF(B103="","",IFERROR(INDEX(Prodotti!$B$5:$B$504,MATCH(B103,Prodotti!$A$5:$A$504,0)),"Codice non trovato"))</f>
        <v/>
      </c>
      <c r="I103" s="17" t="str">
        <f aca="false">IF(OR(D103="",F103=""),"",D103*F103)</f>
        <v/>
      </c>
      <c r="J103" s="17" t="str">
        <f aca="false">IF(OR(C103&lt;&gt;"Scarico",D103="",F103="",B103=""),"",D103*(F103-IFERROR(INDEX(Prodotti!$F$5:$F$504,MATCH(B103,Prodotti!$A$5:$A$504,0)),0)))</f>
        <v/>
      </c>
      <c r="K103" s="19" t="str">
        <f aca="false">IF(B103="","",IF(ISNA(MATCH(B103,Prodotti!$A$5:$A$504,0)),"Codice non trovato",IF(OR(C103="",D103=""),"Manca tipo o quantità",IF(C103="Scarico",IF(SUMIFS($D$5:D103,$B$5:B103,B103,$C$5:C103,"Carico")-SUMIFS($D$5:D103,$B$5:B103,B103,$C$5:C103,"Scarico")&lt;0,"Giacenza insufficiente",""),""))))</f>
        <v/>
      </c>
    </row>
    <row r="104" customFormat="false" ht="15" hidden="false" customHeight="false" outlineLevel="0" collapsed="false">
      <c r="A104" s="18"/>
      <c r="B104" s="12"/>
      <c r="C104" s="13"/>
      <c r="D104" s="13"/>
      <c r="E104" s="12"/>
      <c r="F104" s="14"/>
      <c r="G104" s="12"/>
      <c r="H104" s="19" t="str">
        <f aca="false">IF(B104="","",IFERROR(INDEX(Prodotti!$B$5:$B$504,MATCH(B104,Prodotti!$A$5:$A$504,0)),"Codice non trovato"))</f>
        <v/>
      </c>
      <c r="I104" s="17" t="str">
        <f aca="false">IF(OR(D104="",F104=""),"",D104*F104)</f>
        <v/>
      </c>
      <c r="J104" s="17" t="str">
        <f aca="false">IF(OR(C104&lt;&gt;"Scarico",D104="",F104="",B104=""),"",D104*(F104-IFERROR(INDEX(Prodotti!$F$5:$F$504,MATCH(B104,Prodotti!$A$5:$A$504,0)),0)))</f>
        <v/>
      </c>
      <c r="K104" s="19" t="str">
        <f aca="false">IF(B104="","",IF(ISNA(MATCH(B104,Prodotti!$A$5:$A$504,0)),"Codice non trovato",IF(OR(C104="",D104=""),"Manca tipo o quantità",IF(C104="Scarico",IF(SUMIFS($D$5:D104,$B$5:B104,B104,$C$5:C104,"Carico")-SUMIFS($D$5:D104,$B$5:B104,B104,$C$5:C104,"Scarico")&lt;0,"Giacenza insufficiente",""),""))))</f>
        <v/>
      </c>
    </row>
    <row r="105" customFormat="false" ht="15" hidden="false" customHeight="false" outlineLevel="0" collapsed="false">
      <c r="A105" s="18"/>
      <c r="B105" s="12"/>
      <c r="C105" s="13"/>
      <c r="D105" s="13"/>
      <c r="E105" s="12"/>
      <c r="F105" s="14"/>
      <c r="G105" s="12"/>
      <c r="H105" s="19" t="str">
        <f aca="false">IF(B105="","",IFERROR(INDEX(Prodotti!$B$5:$B$504,MATCH(B105,Prodotti!$A$5:$A$504,0)),"Codice non trovato"))</f>
        <v/>
      </c>
      <c r="I105" s="17" t="str">
        <f aca="false">IF(OR(D105="",F105=""),"",D105*F105)</f>
        <v/>
      </c>
      <c r="J105" s="17" t="str">
        <f aca="false">IF(OR(C105&lt;&gt;"Scarico",D105="",F105="",B105=""),"",D105*(F105-IFERROR(INDEX(Prodotti!$F$5:$F$504,MATCH(B105,Prodotti!$A$5:$A$504,0)),0)))</f>
        <v/>
      </c>
      <c r="K105" s="19" t="str">
        <f aca="false">IF(B105="","",IF(ISNA(MATCH(B105,Prodotti!$A$5:$A$504,0)),"Codice non trovato",IF(OR(C105="",D105=""),"Manca tipo o quantità",IF(C105="Scarico",IF(SUMIFS($D$5:D105,$B$5:B105,B105,$C$5:C105,"Carico")-SUMIFS($D$5:D105,$B$5:B105,B105,$C$5:C105,"Scarico")&lt;0,"Giacenza insufficiente",""),""))))</f>
        <v/>
      </c>
    </row>
    <row r="106" customFormat="false" ht="15" hidden="false" customHeight="false" outlineLevel="0" collapsed="false">
      <c r="A106" s="18"/>
      <c r="B106" s="12"/>
      <c r="C106" s="13"/>
      <c r="D106" s="13"/>
      <c r="E106" s="12"/>
      <c r="F106" s="14"/>
      <c r="G106" s="12"/>
      <c r="H106" s="19" t="str">
        <f aca="false">IF(B106="","",IFERROR(INDEX(Prodotti!$B$5:$B$504,MATCH(B106,Prodotti!$A$5:$A$504,0)),"Codice non trovato"))</f>
        <v/>
      </c>
      <c r="I106" s="17" t="str">
        <f aca="false">IF(OR(D106="",F106=""),"",D106*F106)</f>
        <v/>
      </c>
      <c r="J106" s="17" t="str">
        <f aca="false">IF(OR(C106&lt;&gt;"Scarico",D106="",F106="",B106=""),"",D106*(F106-IFERROR(INDEX(Prodotti!$F$5:$F$504,MATCH(B106,Prodotti!$A$5:$A$504,0)),0)))</f>
        <v/>
      </c>
      <c r="K106" s="19" t="str">
        <f aca="false">IF(B106="","",IF(ISNA(MATCH(B106,Prodotti!$A$5:$A$504,0)),"Codice non trovato",IF(OR(C106="",D106=""),"Manca tipo o quantità",IF(C106="Scarico",IF(SUMIFS($D$5:D106,$B$5:B106,B106,$C$5:C106,"Carico")-SUMIFS($D$5:D106,$B$5:B106,B106,$C$5:C106,"Scarico")&lt;0,"Giacenza insufficiente",""),""))))</f>
        <v/>
      </c>
    </row>
    <row r="107" customFormat="false" ht="15" hidden="false" customHeight="false" outlineLevel="0" collapsed="false">
      <c r="A107" s="18"/>
      <c r="B107" s="12"/>
      <c r="C107" s="13"/>
      <c r="D107" s="13"/>
      <c r="E107" s="12"/>
      <c r="F107" s="14"/>
      <c r="G107" s="12"/>
      <c r="H107" s="19" t="str">
        <f aca="false">IF(B107="","",IFERROR(INDEX(Prodotti!$B$5:$B$504,MATCH(B107,Prodotti!$A$5:$A$504,0)),"Codice non trovato"))</f>
        <v/>
      </c>
      <c r="I107" s="17" t="str">
        <f aca="false">IF(OR(D107="",F107=""),"",D107*F107)</f>
        <v/>
      </c>
      <c r="J107" s="17" t="str">
        <f aca="false">IF(OR(C107&lt;&gt;"Scarico",D107="",F107="",B107=""),"",D107*(F107-IFERROR(INDEX(Prodotti!$F$5:$F$504,MATCH(B107,Prodotti!$A$5:$A$504,0)),0)))</f>
        <v/>
      </c>
      <c r="K107" s="19" t="str">
        <f aca="false">IF(B107="","",IF(ISNA(MATCH(B107,Prodotti!$A$5:$A$504,0)),"Codice non trovato",IF(OR(C107="",D107=""),"Manca tipo o quantità",IF(C107="Scarico",IF(SUMIFS($D$5:D107,$B$5:B107,B107,$C$5:C107,"Carico")-SUMIFS($D$5:D107,$B$5:B107,B107,$C$5:C107,"Scarico")&lt;0,"Giacenza insufficiente",""),""))))</f>
        <v/>
      </c>
    </row>
    <row r="108" customFormat="false" ht="15" hidden="false" customHeight="false" outlineLevel="0" collapsed="false">
      <c r="A108" s="18"/>
      <c r="B108" s="12"/>
      <c r="C108" s="13"/>
      <c r="D108" s="13"/>
      <c r="E108" s="12"/>
      <c r="F108" s="14"/>
      <c r="G108" s="12"/>
      <c r="H108" s="19" t="str">
        <f aca="false">IF(B108="","",IFERROR(INDEX(Prodotti!$B$5:$B$504,MATCH(B108,Prodotti!$A$5:$A$504,0)),"Codice non trovato"))</f>
        <v/>
      </c>
      <c r="I108" s="17" t="str">
        <f aca="false">IF(OR(D108="",F108=""),"",D108*F108)</f>
        <v/>
      </c>
      <c r="J108" s="17" t="str">
        <f aca="false">IF(OR(C108&lt;&gt;"Scarico",D108="",F108="",B108=""),"",D108*(F108-IFERROR(INDEX(Prodotti!$F$5:$F$504,MATCH(B108,Prodotti!$A$5:$A$504,0)),0)))</f>
        <v/>
      </c>
      <c r="K108" s="19" t="str">
        <f aca="false">IF(B108="","",IF(ISNA(MATCH(B108,Prodotti!$A$5:$A$504,0)),"Codice non trovato",IF(OR(C108="",D108=""),"Manca tipo o quantità",IF(C108="Scarico",IF(SUMIFS($D$5:D108,$B$5:B108,B108,$C$5:C108,"Carico")-SUMIFS($D$5:D108,$B$5:B108,B108,$C$5:C108,"Scarico")&lt;0,"Giacenza insufficiente",""),""))))</f>
        <v/>
      </c>
    </row>
    <row r="109" customFormat="false" ht="15" hidden="false" customHeight="false" outlineLevel="0" collapsed="false">
      <c r="A109" s="18"/>
      <c r="B109" s="12"/>
      <c r="C109" s="13"/>
      <c r="D109" s="13"/>
      <c r="E109" s="12"/>
      <c r="F109" s="14"/>
      <c r="G109" s="12"/>
      <c r="H109" s="19" t="str">
        <f aca="false">IF(B109="","",IFERROR(INDEX(Prodotti!$B$5:$B$504,MATCH(B109,Prodotti!$A$5:$A$504,0)),"Codice non trovato"))</f>
        <v/>
      </c>
      <c r="I109" s="17" t="str">
        <f aca="false">IF(OR(D109="",F109=""),"",D109*F109)</f>
        <v/>
      </c>
      <c r="J109" s="17" t="str">
        <f aca="false">IF(OR(C109&lt;&gt;"Scarico",D109="",F109="",B109=""),"",D109*(F109-IFERROR(INDEX(Prodotti!$F$5:$F$504,MATCH(B109,Prodotti!$A$5:$A$504,0)),0)))</f>
        <v/>
      </c>
      <c r="K109" s="19" t="str">
        <f aca="false">IF(B109="","",IF(ISNA(MATCH(B109,Prodotti!$A$5:$A$504,0)),"Codice non trovato",IF(OR(C109="",D109=""),"Manca tipo o quantità",IF(C109="Scarico",IF(SUMIFS($D$5:D109,$B$5:B109,B109,$C$5:C109,"Carico")-SUMIFS($D$5:D109,$B$5:B109,B109,$C$5:C109,"Scarico")&lt;0,"Giacenza insufficiente",""),""))))</f>
        <v/>
      </c>
    </row>
    <row r="110" customFormat="false" ht="15" hidden="false" customHeight="false" outlineLevel="0" collapsed="false">
      <c r="A110" s="18"/>
      <c r="B110" s="12"/>
      <c r="C110" s="13"/>
      <c r="D110" s="13"/>
      <c r="E110" s="12"/>
      <c r="F110" s="14"/>
      <c r="G110" s="12"/>
      <c r="H110" s="19" t="str">
        <f aca="false">IF(B110="","",IFERROR(INDEX(Prodotti!$B$5:$B$504,MATCH(B110,Prodotti!$A$5:$A$504,0)),"Codice non trovato"))</f>
        <v/>
      </c>
      <c r="I110" s="17" t="str">
        <f aca="false">IF(OR(D110="",F110=""),"",D110*F110)</f>
        <v/>
      </c>
      <c r="J110" s="17" t="str">
        <f aca="false">IF(OR(C110&lt;&gt;"Scarico",D110="",F110="",B110=""),"",D110*(F110-IFERROR(INDEX(Prodotti!$F$5:$F$504,MATCH(B110,Prodotti!$A$5:$A$504,0)),0)))</f>
        <v/>
      </c>
      <c r="K110" s="19" t="str">
        <f aca="false">IF(B110="","",IF(ISNA(MATCH(B110,Prodotti!$A$5:$A$504,0)),"Codice non trovato",IF(OR(C110="",D110=""),"Manca tipo o quantità",IF(C110="Scarico",IF(SUMIFS($D$5:D110,$B$5:B110,B110,$C$5:C110,"Carico")-SUMIFS($D$5:D110,$B$5:B110,B110,$C$5:C110,"Scarico")&lt;0,"Giacenza insufficiente",""),""))))</f>
        <v/>
      </c>
    </row>
    <row r="111" customFormat="false" ht="15" hidden="false" customHeight="false" outlineLevel="0" collapsed="false">
      <c r="A111" s="18"/>
      <c r="B111" s="12"/>
      <c r="C111" s="13"/>
      <c r="D111" s="13"/>
      <c r="E111" s="12"/>
      <c r="F111" s="14"/>
      <c r="G111" s="12"/>
      <c r="H111" s="19" t="str">
        <f aca="false">IF(B111="","",IFERROR(INDEX(Prodotti!$B$5:$B$504,MATCH(B111,Prodotti!$A$5:$A$504,0)),"Codice non trovato"))</f>
        <v/>
      </c>
      <c r="I111" s="17" t="str">
        <f aca="false">IF(OR(D111="",F111=""),"",D111*F111)</f>
        <v/>
      </c>
      <c r="J111" s="17" t="str">
        <f aca="false">IF(OR(C111&lt;&gt;"Scarico",D111="",F111="",B111=""),"",D111*(F111-IFERROR(INDEX(Prodotti!$F$5:$F$504,MATCH(B111,Prodotti!$A$5:$A$504,0)),0)))</f>
        <v/>
      </c>
      <c r="K111" s="19" t="str">
        <f aca="false">IF(B111="","",IF(ISNA(MATCH(B111,Prodotti!$A$5:$A$504,0)),"Codice non trovato",IF(OR(C111="",D111=""),"Manca tipo o quantità",IF(C111="Scarico",IF(SUMIFS($D$5:D111,$B$5:B111,B111,$C$5:C111,"Carico")-SUMIFS($D$5:D111,$B$5:B111,B111,$C$5:C111,"Scarico")&lt;0,"Giacenza insufficiente",""),""))))</f>
        <v/>
      </c>
    </row>
    <row r="112" customFormat="false" ht="15" hidden="false" customHeight="false" outlineLevel="0" collapsed="false">
      <c r="A112" s="18"/>
      <c r="B112" s="12"/>
      <c r="C112" s="13"/>
      <c r="D112" s="13"/>
      <c r="E112" s="12"/>
      <c r="F112" s="14"/>
      <c r="G112" s="12"/>
      <c r="H112" s="19" t="str">
        <f aca="false">IF(B112="","",IFERROR(INDEX(Prodotti!$B$5:$B$504,MATCH(B112,Prodotti!$A$5:$A$504,0)),"Codice non trovato"))</f>
        <v/>
      </c>
      <c r="I112" s="17" t="str">
        <f aca="false">IF(OR(D112="",F112=""),"",D112*F112)</f>
        <v/>
      </c>
      <c r="J112" s="17" t="str">
        <f aca="false">IF(OR(C112&lt;&gt;"Scarico",D112="",F112="",B112=""),"",D112*(F112-IFERROR(INDEX(Prodotti!$F$5:$F$504,MATCH(B112,Prodotti!$A$5:$A$504,0)),0)))</f>
        <v/>
      </c>
      <c r="K112" s="19" t="str">
        <f aca="false">IF(B112="","",IF(ISNA(MATCH(B112,Prodotti!$A$5:$A$504,0)),"Codice non trovato",IF(OR(C112="",D112=""),"Manca tipo o quantità",IF(C112="Scarico",IF(SUMIFS($D$5:D112,$B$5:B112,B112,$C$5:C112,"Carico")-SUMIFS($D$5:D112,$B$5:B112,B112,$C$5:C112,"Scarico")&lt;0,"Giacenza insufficiente",""),""))))</f>
        <v/>
      </c>
    </row>
    <row r="113" customFormat="false" ht="15" hidden="false" customHeight="false" outlineLevel="0" collapsed="false">
      <c r="A113" s="18"/>
      <c r="B113" s="12"/>
      <c r="C113" s="13"/>
      <c r="D113" s="13"/>
      <c r="E113" s="12"/>
      <c r="F113" s="14"/>
      <c r="G113" s="12"/>
      <c r="H113" s="19" t="str">
        <f aca="false">IF(B113="","",IFERROR(INDEX(Prodotti!$B$5:$B$504,MATCH(B113,Prodotti!$A$5:$A$504,0)),"Codice non trovato"))</f>
        <v/>
      </c>
      <c r="I113" s="17" t="str">
        <f aca="false">IF(OR(D113="",F113=""),"",D113*F113)</f>
        <v/>
      </c>
      <c r="J113" s="17" t="str">
        <f aca="false">IF(OR(C113&lt;&gt;"Scarico",D113="",F113="",B113=""),"",D113*(F113-IFERROR(INDEX(Prodotti!$F$5:$F$504,MATCH(B113,Prodotti!$A$5:$A$504,0)),0)))</f>
        <v/>
      </c>
      <c r="K113" s="19" t="str">
        <f aca="false">IF(B113="","",IF(ISNA(MATCH(B113,Prodotti!$A$5:$A$504,0)),"Codice non trovato",IF(OR(C113="",D113=""),"Manca tipo o quantità",IF(C113="Scarico",IF(SUMIFS($D$5:D113,$B$5:B113,B113,$C$5:C113,"Carico")-SUMIFS($D$5:D113,$B$5:B113,B113,$C$5:C113,"Scarico")&lt;0,"Giacenza insufficiente",""),""))))</f>
        <v/>
      </c>
    </row>
    <row r="114" customFormat="false" ht="15" hidden="false" customHeight="false" outlineLevel="0" collapsed="false">
      <c r="A114" s="18"/>
      <c r="B114" s="12"/>
      <c r="C114" s="13"/>
      <c r="D114" s="13"/>
      <c r="E114" s="12"/>
      <c r="F114" s="14"/>
      <c r="G114" s="12"/>
      <c r="H114" s="19" t="str">
        <f aca="false">IF(B114="","",IFERROR(INDEX(Prodotti!$B$5:$B$504,MATCH(B114,Prodotti!$A$5:$A$504,0)),"Codice non trovato"))</f>
        <v/>
      </c>
      <c r="I114" s="17" t="str">
        <f aca="false">IF(OR(D114="",F114=""),"",D114*F114)</f>
        <v/>
      </c>
      <c r="J114" s="17" t="str">
        <f aca="false">IF(OR(C114&lt;&gt;"Scarico",D114="",F114="",B114=""),"",D114*(F114-IFERROR(INDEX(Prodotti!$F$5:$F$504,MATCH(B114,Prodotti!$A$5:$A$504,0)),0)))</f>
        <v/>
      </c>
      <c r="K114" s="19" t="str">
        <f aca="false">IF(B114="","",IF(ISNA(MATCH(B114,Prodotti!$A$5:$A$504,0)),"Codice non trovato",IF(OR(C114="",D114=""),"Manca tipo o quantità",IF(C114="Scarico",IF(SUMIFS($D$5:D114,$B$5:B114,B114,$C$5:C114,"Carico")-SUMIFS($D$5:D114,$B$5:B114,B114,$C$5:C114,"Scarico")&lt;0,"Giacenza insufficiente",""),""))))</f>
        <v/>
      </c>
    </row>
    <row r="115" customFormat="false" ht="15" hidden="false" customHeight="false" outlineLevel="0" collapsed="false">
      <c r="A115" s="18"/>
      <c r="B115" s="12"/>
      <c r="C115" s="13"/>
      <c r="D115" s="13"/>
      <c r="E115" s="12"/>
      <c r="F115" s="14"/>
      <c r="G115" s="12"/>
      <c r="H115" s="19" t="str">
        <f aca="false">IF(B115="","",IFERROR(INDEX(Prodotti!$B$5:$B$504,MATCH(B115,Prodotti!$A$5:$A$504,0)),"Codice non trovato"))</f>
        <v/>
      </c>
      <c r="I115" s="17" t="str">
        <f aca="false">IF(OR(D115="",F115=""),"",D115*F115)</f>
        <v/>
      </c>
      <c r="J115" s="17" t="str">
        <f aca="false">IF(OR(C115&lt;&gt;"Scarico",D115="",F115="",B115=""),"",D115*(F115-IFERROR(INDEX(Prodotti!$F$5:$F$504,MATCH(B115,Prodotti!$A$5:$A$504,0)),0)))</f>
        <v/>
      </c>
      <c r="K115" s="19" t="str">
        <f aca="false">IF(B115="","",IF(ISNA(MATCH(B115,Prodotti!$A$5:$A$504,0)),"Codice non trovato",IF(OR(C115="",D115=""),"Manca tipo o quantità",IF(C115="Scarico",IF(SUMIFS($D$5:D115,$B$5:B115,B115,$C$5:C115,"Carico")-SUMIFS($D$5:D115,$B$5:B115,B115,$C$5:C115,"Scarico")&lt;0,"Giacenza insufficiente",""),""))))</f>
        <v/>
      </c>
    </row>
    <row r="116" customFormat="false" ht="15" hidden="false" customHeight="false" outlineLevel="0" collapsed="false">
      <c r="A116" s="18"/>
      <c r="B116" s="12"/>
      <c r="C116" s="13"/>
      <c r="D116" s="13"/>
      <c r="E116" s="12"/>
      <c r="F116" s="14"/>
      <c r="G116" s="12"/>
      <c r="H116" s="19" t="str">
        <f aca="false">IF(B116="","",IFERROR(INDEX(Prodotti!$B$5:$B$504,MATCH(B116,Prodotti!$A$5:$A$504,0)),"Codice non trovato"))</f>
        <v/>
      </c>
      <c r="I116" s="17" t="str">
        <f aca="false">IF(OR(D116="",F116=""),"",D116*F116)</f>
        <v/>
      </c>
      <c r="J116" s="17" t="str">
        <f aca="false">IF(OR(C116&lt;&gt;"Scarico",D116="",F116="",B116=""),"",D116*(F116-IFERROR(INDEX(Prodotti!$F$5:$F$504,MATCH(B116,Prodotti!$A$5:$A$504,0)),0)))</f>
        <v/>
      </c>
      <c r="K116" s="19" t="str">
        <f aca="false">IF(B116="","",IF(ISNA(MATCH(B116,Prodotti!$A$5:$A$504,0)),"Codice non trovato",IF(OR(C116="",D116=""),"Manca tipo o quantità",IF(C116="Scarico",IF(SUMIFS($D$5:D116,$B$5:B116,B116,$C$5:C116,"Carico")-SUMIFS($D$5:D116,$B$5:B116,B116,$C$5:C116,"Scarico")&lt;0,"Giacenza insufficiente",""),""))))</f>
        <v/>
      </c>
    </row>
    <row r="117" customFormat="false" ht="15" hidden="false" customHeight="false" outlineLevel="0" collapsed="false">
      <c r="A117" s="18"/>
      <c r="B117" s="12"/>
      <c r="C117" s="13"/>
      <c r="D117" s="13"/>
      <c r="E117" s="12"/>
      <c r="F117" s="14"/>
      <c r="G117" s="12"/>
      <c r="H117" s="19" t="str">
        <f aca="false">IF(B117="","",IFERROR(INDEX(Prodotti!$B$5:$B$504,MATCH(B117,Prodotti!$A$5:$A$504,0)),"Codice non trovato"))</f>
        <v/>
      </c>
      <c r="I117" s="17" t="str">
        <f aca="false">IF(OR(D117="",F117=""),"",D117*F117)</f>
        <v/>
      </c>
      <c r="J117" s="17" t="str">
        <f aca="false">IF(OR(C117&lt;&gt;"Scarico",D117="",F117="",B117=""),"",D117*(F117-IFERROR(INDEX(Prodotti!$F$5:$F$504,MATCH(B117,Prodotti!$A$5:$A$504,0)),0)))</f>
        <v/>
      </c>
      <c r="K117" s="19" t="str">
        <f aca="false">IF(B117="","",IF(ISNA(MATCH(B117,Prodotti!$A$5:$A$504,0)),"Codice non trovato",IF(OR(C117="",D117=""),"Manca tipo o quantità",IF(C117="Scarico",IF(SUMIFS($D$5:D117,$B$5:B117,B117,$C$5:C117,"Carico")-SUMIFS($D$5:D117,$B$5:B117,B117,$C$5:C117,"Scarico")&lt;0,"Giacenza insufficiente",""),""))))</f>
        <v/>
      </c>
    </row>
    <row r="118" customFormat="false" ht="15" hidden="false" customHeight="false" outlineLevel="0" collapsed="false">
      <c r="A118" s="18"/>
      <c r="B118" s="12"/>
      <c r="C118" s="13"/>
      <c r="D118" s="13"/>
      <c r="E118" s="12"/>
      <c r="F118" s="14"/>
      <c r="G118" s="12"/>
      <c r="H118" s="19" t="str">
        <f aca="false">IF(B118="","",IFERROR(INDEX(Prodotti!$B$5:$B$504,MATCH(B118,Prodotti!$A$5:$A$504,0)),"Codice non trovato"))</f>
        <v/>
      </c>
      <c r="I118" s="17" t="str">
        <f aca="false">IF(OR(D118="",F118=""),"",D118*F118)</f>
        <v/>
      </c>
      <c r="J118" s="17" t="str">
        <f aca="false">IF(OR(C118&lt;&gt;"Scarico",D118="",F118="",B118=""),"",D118*(F118-IFERROR(INDEX(Prodotti!$F$5:$F$504,MATCH(B118,Prodotti!$A$5:$A$504,0)),0)))</f>
        <v/>
      </c>
      <c r="K118" s="19" t="str">
        <f aca="false">IF(B118="","",IF(ISNA(MATCH(B118,Prodotti!$A$5:$A$504,0)),"Codice non trovato",IF(OR(C118="",D118=""),"Manca tipo o quantità",IF(C118="Scarico",IF(SUMIFS($D$5:D118,$B$5:B118,B118,$C$5:C118,"Carico")-SUMIFS($D$5:D118,$B$5:B118,B118,$C$5:C118,"Scarico")&lt;0,"Giacenza insufficiente",""),""))))</f>
        <v/>
      </c>
    </row>
    <row r="119" customFormat="false" ht="15" hidden="false" customHeight="false" outlineLevel="0" collapsed="false">
      <c r="A119" s="18"/>
      <c r="B119" s="12"/>
      <c r="C119" s="13"/>
      <c r="D119" s="13"/>
      <c r="E119" s="12"/>
      <c r="F119" s="14"/>
      <c r="G119" s="12"/>
      <c r="H119" s="19" t="str">
        <f aca="false">IF(B119="","",IFERROR(INDEX(Prodotti!$B$5:$B$504,MATCH(B119,Prodotti!$A$5:$A$504,0)),"Codice non trovato"))</f>
        <v/>
      </c>
      <c r="I119" s="17" t="str">
        <f aca="false">IF(OR(D119="",F119=""),"",D119*F119)</f>
        <v/>
      </c>
      <c r="J119" s="17" t="str">
        <f aca="false">IF(OR(C119&lt;&gt;"Scarico",D119="",F119="",B119=""),"",D119*(F119-IFERROR(INDEX(Prodotti!$F$5:$F$504,MATCH(B119,Prodotti!$A$5:$A$504,0)),0)))</f>
        <v/>
      </c>
      <c r="K119" s="19" t="str">
        <f aca="false">IF(B119="","",IF(ISNA(MATCH(B119,Prodotti!$A$5:$A$504,0)),"Codice non trovato",IF(OR(C119="",D119=""),"Manca tipo o quantità",IF(C119="Scarico",IF(SUMIFS($D$5:D119,$B$5:B119,B119,$C$5:C119,"Carico")-SUMIFS($D$5:D119,$B$5:B119,B119,$C$5:C119,"Scarico")&lt;0,"Giacenza insufficiente",""),""))))</f>
        <v/>
      </c>
    </row>
    <row r="120" customFormat="false" ht="15" hidden="false" customHeight="false" outlineLevel="0" collapsed="false">
      <c r="A120" s="18"/>
      <c r="B120" s="12"/>
      <c r="C120" s="13"/>
      <c r="D120" s="13"/>
      <c r="E120" s="12"/>
      <c r="F120" s="14"/>
      <c r="G120" s="12"/>
      <c r="H120" s="19" t="str">
        <f aca="false">IF(B120="","",IFERROR(INDEX(Prodotti!$B$5:$B$504,MATCH(B120,Prodotti!$A$5:$A$504,0)),"Codice non trovato"))</f>
        <v/>
      </c>
      <c r="I120" s="17" t="str">
        <f aca="false">IF(OR(D120="",F120=""),"",D120*F120)</f>
        <v/>
      </c>
      <c r="J120" s="17" t="str">
        <f aca="false">IF(OR(C120&lt;&gt;"Scarico",D120="",F120="",B120=""),"",D120*(F120-IFERROR(INDEX(Prodotti!$F$5:$F$504,MATCH(B120,Prodotti!$A$5:$A$504,0)),0)))</f>
        <v/>
      </c>
      <c r="K120" s="19" t="str">
        <f aca="false">IF(B120="","",IF(ISNA(MATCH(B120,Prodotti!$A$5:$A$504,0)),"Codice non trovato",IF(OR(C120="",D120=""),"Manca tipo o quantità",IF(C120="Scarico",IF(SUMIFS($D$5:D120,$B$5:B120,B120,$C$5:C120,"Carico")-SUMIFS($D$5:D120,$B$5:B120,B120,$C$5:C120,"Scarico")&lt;0,"Giacenza insufficiente",""),""))))</f>
        <v/>
      </c>
    </row>
    <row r="121" customFormat="false" ht="15" hidden="false" customHeight="false" outlineLevel="0" collapsed="false">
      <c r="A121" s="18"/>
      <c r="B121" s="12"/>
      <c r="C121" s="13"/>
      <c r="D121" s="13"/>
      <c r="E121" s="12"/>
      <c r="F121" s="14"/>
      <c r="G121" s="12"/>
      <c r="H121" s="19" t="str">
        <f aca="false">IF(B121="","",IFERROR(INDEX(Prodotti!$B$5:$B$504,MATCH(B121,Prodotti!$A$5:$A$504,0)),"Codice non trovato"))</f>
        <v/>
      </c>
      <c r="I121" s="17" t="str">
        <f aca="false">IF(OR(D121="",F121=""),"",D121*F121)</f>
        <v/>
      </c>
      <c r="J121" s="17" t="str">
        <f aca="false">IF(OR(C121&lt;&gt;"Scarico",D121="",F121="",B121=""),"",D121*(F121-IFERROR(INDEX(Prodotti!$F$5:$F$504,MATCH(B121,Prodotti!$A$5:$A$504,0)),0)))</f>
        <v/>
      </c>
      <c r="K121" s="19" t="str">
        <f aca="false">IF(B121="","",IF(ISNA(MATCH(B121,Prodotti!$A$5:$A$504,0)),"Codice non trovato",IF(OR(C121="",D121=""),"Manca tipo o quantità",IF(C121="Scarico",IF(SUMIFS($D$5:D121,$B$5:B121,B121,$C$5:C121,"Carico")-SUMIFS($D$5:D121,$B$5:B121,B121,$C$5:C121,"Scarico")&lt;0,"Giacenza insufficiente",""),""))))</f>
        <v/>
      </c>
    </row>
    <row r="122" customFormat="false" ht="15" hidden="false" customHeight="false" outlineLevel="0" collapsed="false">
      <c r="A122" s="18"/>
      <c r="B122" s="12"/>
      <c r="C122" s="13"/>
      <c r="D122" s="13"/>
      <c r="E122" s="12"/>
      <c r="F122" s="14"/>
      <c r="G122" s="12"/>
      <c r="H122" s="19" t="str">
        <f aca="false">IF(B122="","",IFERROR(INDEX(Prodotti!$B$5:$B$504,MATCH(B122,Prodotti!$A$5:$A$504,0)),"Codice non trovato"))</f>
        <v/>
      </c>
      <c r="I122" s="17" t="str">
        <f aca="false">IF(OR(D122="",F122=""),"",D122*F122)</f>
        <v/>
      </c>
      <c r="J122" s="17" t="str">
        <f aca="false">IF(OR(C122&lt;&gt;"Scarico",D122="",F122="",B122=""),"",D122*(F122-IFERROR(INDEX(Prodotti!$F$5:$F$504,MATCH(B122,Prodotti!$A$5:$A$504,0)),0)))</f>
        <v/>
      </c>
      <c r="K122" s="19" t="str">
        <f aca="false">IF(B122="","",IF(ISNA(MATCH(B122,Prodotti!$A$5:$A$504,0)),"Codice non trovato",IF(OR(C122="",D122=""),"Manca tipo o quantità",IF(C122="Scarico",IF(SUMIFS($D$5:D122,$B$5:B122,B122,$C$5:C122,"Carico")-SUMIFS($D$5:D122,$B$5:B122,B122,$C$5:C122,"Scarico")&lt;0,"Giacenza insufficiente",""),""))))</f>
        <v/>
      </c>
    </row>
    <row r="123" customFormat="false" ht="15" hidden="false" customHeight="false" outlineLevel="0" collapsed="false">
      <c r="A123" s="18"/>
      <c r="B123" s="12"/>
      <c r="C123" s="13"/>
      <c r="D123" s="13"/>
      <c r="E123" s="12"/>
      <c r="F123" s="14"/>
      <c r="G123" s="12"/>
      <c r="H123" s="19" t="str">
        <f aca="false">IF(B123="","",IFERROR(INDEX(Prodotti!$B$5:$B$504,MATCH(B123,Prodotti!$A$5:$A$504,0)),"Codice non trovato"))</f>
        <v/>
      </c>
      <c r="I123" s="17" t="str">
        <f aca="false">IF(OR(D123="",F123=""),"",D123*F123)</f>
        <v/>
      </c>
      <c r="J123" s="17" t="str">
        <f aca="false">IF(OR(C123&lt;&gt;"Scarico",D123="",F123="",B123=""),"",D123*(F123-IFERROR(INDEX(Prodotti!$F$5:$F$504,MATCH(B123,Prodotti!$A$5:$A$504,0)),0)))</f>
        <v/>
      </c>
      <c r="K123" s="19" t="str">
        <f aca="false">IF(B123="","",IF(ISNA(MATCH(B123,Prodotti!$A$5:$A$504,0)),"Codice non trovato",IF(OR(C123="",D123=""),"Manca tipo o quantità",IF(C123="Scarico",IF(SUMIFS($D$5:D123,$B$5:B123,B123,$C$5:C123,"Carico")-SUMIFS($D$5:D123,$B$5:B123,B123,$C$5:C123,"Scarico")&lt;0,"Giacenza insufficiente",""),""))))</f>
        <v/>
      </c>
    </row>
    <row r="124" customFormat="false" ht="15" hidden="false" customHeight="false" outlineLevel="0" collapsed="false">
      <c r="A124" s="18"/>
      <c r="B124" s="12"/>
      <c r="C124" s="13"/>
      <c r="D124" s="13"/>
      <c r="E124" s="12"/>
      <c r="F124" s="14"/>
      <c r="G124" s="12"/>
      <c r="H124" s="19" t="str">
        <f aca="false">IF(B124="","",IFERROR(INDEX(Prodotti!$B$5:$B$504,MATCH(B124,Prodotti!$A$5:$A$504,0)),"Codice non trovato"))</f>
        <v/>
      </c>
      <c r="I124" s="17" t="str">
        <f aca="false">IF(OR(D124="",F124=""),"",D124*F124)</f>
        <v/>
      </c>
      <c r="J124" s="17" t="str">
        <f aca="false">IF(OR(C124&lt;&gt;"Scarico",D124="",F124="",B124=""),"",D124*(F124-IFERROR(INDEX(Prodotti!$F$5:$F$504,MATCH(B124,Prodotti!$A$5:$A$504,0)),0)))</f>
        <v/>
      </c>
      <c r="K124" s="19" t="str">
        <f aca="false">IF(B124="","",IF(ISNA(MATCH(B124,Prodotti!$A$5:$A$504,0)),"Codice non trovato",IF(OR(C124="",D124=""),"Manca tipo o quantità",IF(C124="Scarico",IF(SUMIFS($D$5:D124,$B$5:B124,B124,$C$5:C124,"Carico")-SUMIFS($D$5:D124,$B$5:B124,B124,$C$5:C124,"Scarico")&lt;0,"Giacenza insufficiente",""),""))))</f>
        <v/>
      </c>
    </row>
    <row r="125" customFormat="false" ht="15" hidden="false" customHeight="false" outlineLevel="0" collapsed="false">
      <c r="A125" s="18"/>
      <c r="B125" s="12"/>
      <c r="C125" s="13"/>
      <c r="D125" s="13"/>
      <c r="E125" s="12"/>
      <c r="F125" s="14"/>
      <c r="G125" s="12"/>
      <c r="H125" s="19" t="str">
        <f aca="false">IF(B125="","",IFERROR(INDEX(Prodotti!$B$5:$B$504,MATCH(B125,Prodotti!$A$5:$A$504,0)),"Codice non trovato"))</f>
        <v/>
      </c>
      <c r="I125" s="17" t="str">
        <f aca="false">IF(OR(D125="",F125=""),"",D125*F125)</f>
        <v/>
      </c>
      <c r="J125" s="17" t="str">
        <f aca="false">IF(OR(C125&lt;&gt;"Scarico",D125="",F125="",B125=""),"",D125*(F125-IFERROR(INDEX(Prodotti!$F$5:$F$504,MATCH(B125,Prodotti!$A$5:$A$504,0)),0)))</f>
        <v/>
      </c>
      <c r="K125" s="19" t="str">
        <f aca="false">IF(B125="","",IF(ISNA(MATCH(B125,Prodotti!$A$5:$A$504,0)),"Codice non trovato",IF(OR(C125="",D125=""),"Manca tipo o quantità",IF(C125="Scarico",IF(SUMIFS($D$5:D125,$B$5:B125,B125,$C$5:C125,"Carico")-SUMIFS($D$5:D125,$B$5:B125,B125,$C$5:C125,"Scarico")&lt;0,"Giacenza insufficiente",""),""))))</f>
        <v/>
      </c>
    </row>
    <row r="126" customFormat="false" ht="15" hidden="false" customHeight="false" outlineLevel="0" collapsed="false">
      <c r="A126" s="18"/>
      <c r="B126" s="12"/>
      <c r="C126" s="13"/>
      <c r="D126" s="13"/>
      <c r="E126" s="12"/>
      <c r="F126" s="14"/>
      <c r="G126" s="12"/>
      <c r="H126" s="19" t="str">
        <f aca="false">IF(B126="","",IFERROR(INDEX(Prodotti!$B$5:$B$504,MATCH(B126,Prodotti!$A$5:$A$504,0)),"Codice non trovato"))</f>
        <v/>
      </c>
      <c r="I126" s="17" t="str">
        <f aca="false">IF(OR(D126="",F126=""),"",D126*F126)</f>
        <v/>
      </c>
      <c r="J126" s="17" t="str">
        <f aca="false">IF(OR(C126&lt;&gt;"Scarico",D126="",F126="",B126=""),"",D126*(F126-IFERROR(INDEX(Prodotti!$F$5:$F$504,MATCH(B126,Prodotti!$A$5:$A$504,0)),0)))</f>
        <v/>
      </c>
      <c r="K126" s="19" t="str">
        <f aca="false">IF(B126="","",IF(ISNA(MATCH(B126,Prodotti!$A$5:$A$504,0)),"Codice non trovato",IF(OR(C126="",D126=""),"Manca tipo o quantità",IF(C126="Scarico",IF(SUMIFS($D$5:D126,$B$5:B126,B126,$C$5:C126,"Carico")-SUMIFS($D$5:D126,$B$5:B126,B126,$C$5:C126,"Scarico")&lt;0,"Giacenza insufficiente",""),""))))</f>
        <v/>
      </c>
    </row>
    <row r="127" customFormat="false" ht="15" hidden="false" customHeight="false" outlineLevel="0" collapsed="false">
      <c r="A127" s="18"/>
      <c r="B127" s="12"/>
      <c r="C127" s="13"/>
      <c r="D127" s="13"/>
      <c r="E127" s="12"/>
      <c r="F127" s="14"/>
      <c r="G127" s="12"/>
      <c r="H127" s="19" t="str">
        <f aca="false">IF(B127="","",IFERROR(INDEX(Prodotti!$B$5:$B$504,MATCH(B127,Prodotti!$A$5:$A$504,0)),"Codice non trovato"))</f>
        <v/>
      </c>
      <c r="I127" s="17" t="str">
        <f aca="false">IF(OR(D127="",F127=""),"",D127*F127)</f>
        <v/>
      </c>
      <c r="J127" s="17" t="str">
        <f aca="false">IF(OR(C127&lt;&gt;"Scarico",D127="",F127="",B127=""),"",D127*(F127-IFERROR(INDEX(Prodotti!$F$5:$F$504,MATCH(B127,Prodotti!$A$5:$A$504,0)),0)))</f>
        <v/>
      </c>
      <c r="K127" s="19" t="str">
        <f aca="false">IF(B127="","",IF(ISNA(MATCH(B127,Prodotti!$A$5:$A$504,0)),"Codice non trovato",IF(OR(C127="",D127=""),"Manca tipo o quantità",IF(C127="Scarico",IF(SUMIFS($D$5:D127,$B$5:B127,B127,$C$5:C127,"Carico")-SUMIFS($D$5:D127,$B$5:B127,B127,$C$5:C127,"Scarico")&lt;0,"Giacenza insufficiente",""),""))))</f>
        <v/>
      </c>
    </row>
    <row r="128" customFormat="false" ht="15" hidden="false" customHeight="false" outlineLevel="0" collapsed="false">
      <c r="A128" s="18"/>
      <c r="B128" s="12"/>
      <c r="C128" s="13"/>
      <c r="D128" s="13"/>
      <c r="E128" s="12"/>
      <c r="F128" s="14"/>
      <c r="G128" s="12"/>
      <c r="H128" s="19" t="str">
        <f aca="false">IF(B128="","",IFERROR(INDEX(Prodotti!$B$5:$B$504,MATCH(B128,Prodotti!$A$5:$A$504,0)),"Codice non trovato"))</f>
        <v/>
      </c>
      <c r="I128" s="17" t="str">
        <f aca="false">IF(OR(D128="",F128=""),"",D128*F128)</f>
        <v/>
      </c>
      <c r="J128" s="17" t="str">
        <f aca="false">IF(OR(C128&lt;&gt;"Scarico",D128="",F128="",B128=""),"",D128*(F128-IFERROR(INDEX(Prodotti!$F$5:$F$504,MATCH(B128,Prodotti!$A$5:$A$504,0)),0)))</f>
        <v/>
      </c>
      <c r="K128" s="19" t="str">
        <f aca="false">IF(B128="","",IF(ISNA(MATCH(B128,Prodotti!$A$5:$A$504,0)),"Codice non trovato",IF(OR(C128="",D128=""),"Manca tipo o quantità",IF(C128="Scarico",IF(SUMIFS($D$5:D128,$B$5:B128,B128,$C$5:C128,"Carico")-SUMIFS($D$5:D128,$B$5:B128,B128,$C$5:C128,"Scarico")&lt;0,"Giacenza insufficiente",""),""))))</f>
        <v/>
      </c>
    </row>
    <row r="129" customFormat="false" ht="15" hidden="false" customHeight="false" outlineLevel="0" collapsed="false">
      <c r="A129" s="18"/>
      <c r="B129" s="12"/>
      <c r="C129" s="13"/>
      <c r="D129" s="13"/>
      <c r="E129" s="12"/>
      <c r="F129" s="14"/>
      <c r="G129" s="12"/>
      <c r="H129" s="19" t="str">
        <f aca="false">IF(B129="","",IFERROR(INDEX(Prodotti!$B$5:$B$504,MATCH(B129,Prodotti!$A$5:$A$504,0)),"Codice non trovato"))</f>
        <v/>
      </c>
      <c r="I129" s="17" t="str">
        <f aca="false">IF(OR(D129="",F129=""),"",D129*F129)</f>
        <v/>
      </c>
      <c r="J129" s="17" t="str">
        <f aca="false">IF(OR(C129&lt;&gt;"Scarico",D129="",F129="",B129=""),"",D129*(F129-IFERROR(INDEX(Prodotti!$F$5:$F$504,MATCH(B129,Prodotti!$A$5:$A$504,0)),0)))</f>
        <v/>
      </c>
      <c r="K129" s="19" t="str">
        <f aca="false">IF(B129="","",IF(ISNA(MATCH(B129,Prodotti!$A$5:$A$504,0)),"Codice non trovato",IF(OR(C129="",D129=""),"Manca tipo o quantità",IF(C129="Scarico",IF(SUMIFS($D$5:D129,$B$5:B129,B129,$C$5:C129,"Carico")-SUMIFS($D$5:D129,$B$5:B129,B129,$C$5:C129,"Scarico")&lt;0,"Giacenza insufficiente",""),""))))</f>
        <v/>
      </c>
    </row>
    <row r="130" customFormat="false" ht="15" hidden="false" customHeight="false" outlineLevel="0" collapsed="false">
      <c r="A130" s="18"/>
      <c r="B130" s="12"/>
      <c r="C130" s="13"/>
      <c r="D130" s="13"/>
      <c r="E130" s="12"/>
      <c r="F130" s="14"/>
      <c r="G130" s="12"/>
      <c r="H130" s="19" t="str">
        <f aca="false">IF(B130="","",IFERROR(INDEX(Prodotti!$B$5:$B$504,MATCH(B130,Prodotti!$A$5:$A$504,0)),"Codice non trovato"))</f>
        <v/>
      </c>
      <c r="I130" s="17" t="str">
        <f aca="false">IF(OR(D130="",F130=""),"",D130*F130)</f>
        <v/>
      </c>
      <c r="J130" s="17" t="str">
        <f aca="false">IF(OR(C130&lt;&gt;"Scarico",D130="",F130="",B130=""),"",D130*(F130-IFERROR(INDEX(Prodotti!$F$5:$F$504,MATCH(B130,Prodotti!$A$5:$A$504,0)),0)))</f>
        <v/>
      </c>
      <c r="K130" s="19" t="str">
        <f aca="false">IF(B130="","",IF(ISNA(MATCH(B130,Prodotti!$A$5:$A$504,0)),"Codice non trovato",IF(OR(C130="",D130=""),"Manca tipo o quantità",IF(C130="Scarico",IF(SUMIFS($D$5:D130,$B$5:B130,B130,$C$5:C130,"Carico")-SUMIFS($D$5:D130,$B$5:B130,B130,$C$5:C130,"Scarico")&lt;0,"Giacenza insufficiente",""),""))))</f>
        <v/>
      </c>
    </row>
    <row r="131" customFormat="false" ht="15" hidden="false" customHeight="false" outlineLevel="0" collapsed="false">
      <c r="A131" s="18"/>
      <c r="B131" s="12"/>
      <c r="C131" s="13"/>
      <c r="D131" s="13"/>
      <c r="E131" s="12"/>
      <c r="F131" s="14"/>
      <c r="G131" s="12"/>
      <c r="H131" s="19" t="str">
        <f aca="false">IF(B131="","",IFERROR(INDEX(Prodotti!$B$5:$B$504,MATCH(B131,Prodotti!$A$5:$A$504,0)),"Codice non trovato"))</f>
        <v/>
      </c>
      <c r="I131" s="17" t="str">
        <f aca="false">IF(OR(D131="",F131=""),"",D131*F131)</f>
        <v/>
      </c>
      <c r="J131" s="17" t="str">
        <f aca="false">IF(OR(C131&lt;&gt;"Scarico",D131="",F131="",B131=""),"",D131*(F131-IFERROR(INDEX(Prodotti!$F$5:$F$504,MATCH(B131,Prodotti!$A$5:$A$504,0)),0)))</f>
        <v/>
      </c>
      <c r="K131" s="19" t="str">
        <f aca="false">IF(B131="","",IF(ISNA(MATCH(B131,Prodotti!$A$5:$A$504,0)),"Codice non trovato",IF(OR(C131="",D131=""),"Manca tipo o quantità",IF(C131="Scarico",IF(SUMIFS($D$5:D131,$B$5:B131,B131,$C$5:C131,"Carico")-SUMIFS($D$5:D131,$B$5:B131,B131,$C$5:C131,"Scarico")&lt;0,"Giacenza insufficiente",""),""))))</f>
        <v/>
      </c>
    </row>
    <row r="132" customFormat="false" ht="15" hidden="false" customHeight="false" outlineLevel="0" collapsed="false">
      <c r="A132" s="18"/>
      <c r="B132" s="12"/>
      <c r="C132" s="13"/>
      <c r="D132" s="13"/>
      <c r="E132" s="12"/>
      <c r="F132" s="14"/>
      <c r="G132" s="12"/>
      <c r="H132" s="19" t="str">
        <f aca="false">IF(B132="","",IFERROR(INDEX(Prodotti!$B$5:$B$504,MATCH(B132,Prodotti!$A$5:$A$504,0)),"Codice non trovato"))</f>
        <v/>
      </c>
      <c r="I132" s="17" t="str">
        <f aca="false">IF(OR(D132="",F132=""),"",D132*F132)</f>
        <v/>
      </c>
      <c r="J132" s="17" t="str">
        <f aca="false">IF(OR(C132&lt;&gt;"Scarico",D132="",F132="",B132=""),"",D132*(F132-IFERROR(INDEX(Prodotti!$F$5:$F$504,MATCH(B132,Prodotti!$A$5:$A$504,0)),0)))</f>
        <v/>
      </c>
      <c r="K132" s="19" t="str">
        <f aca="false">IF(B132="","",IF(ISNA(MATCH(B132,Prodotti!$A$5:$A$504,0)),"Codice non trovato",IF(OR(C132="",D132=""),"Manca tipo o quantità",IF(C132="Scarico",IF(SUMIFS($D$5:D132,$B$5:B132,B132,$C$5:C132,"Carico")-SUMIFS($D$5:D132,$B$5:B132,B132,$C$5:C132,"Scarico")&lt;0,"Giacenza insufficiente",""),""))))</f>
        <v/>
      </c>
    </row>
    <row r="133" customFormat="false" ht="15" hidden="false" customHeight="false" outlineLevel="0" collapsed="false">
      <c r="A133" s="18"/>
      <c r="B133" s="12"/>
      <c r="C133" s="13"/>
      <c r="D133" s="13"/>
      <c r="E133" s="12"/>
      <c r="F133" s="14"/>
      <c r="G133" s="12"/>
      <c r="H133" s="19" t="str">
        <f aca="false">IF(B133="","",IFERROR(INDEX(Prodotti!$B$5:$B$504,MATCH(B133,Prodotti!$A$5:$A$504,0)),"Codice non trovato"))</f>
        <v/>
      </c>
      <c r="I133" s="17" t="str">
        <f aca="false">IF(OR(D133="",F133=""),"",D133*F133)</f>
        <v/>
      </c>
      <c r="J133" s="17" t="str">
        <f aca="false">IF(OR(C133&lt;&gt;"Scarico",D133="",F133="",B133=""),"",D133*(F133-IFERROR(INDEX(Prodotti!$F$5:$F$504,MATCH(B133,Prodotti!$A$5:$A$504,0)),0)))</f>
        <v/>
      </c>
      <c r="K133" s="19" t="str">
        <f aca="false">IF(B133="","",IF(ISNA(MATCH(B133,Prodotti!$A$5:$A$504,0)),"Codice non trovato",IF(OR(C133="",D133=""),"Manca tipo o quantità",IF(C133="Scarico",IF(SUMIFS($D$5:D133,$B$5:B133,B133,$C$5:C133,"Carico")-SUMIFS($D$5:D133,$B$5:B133,B133,$C$5:C133,"Scarico")&lt;0,"Giacenza insufficiente",""),""))))</f>
        <v/>
      </c>
    </row>
    <row r="134" customFormat="false" ht="15" hidden="false" customHeight="false" outlineLevel="0" collapsed="false">
      <c r="A134" s="18"/>
      <c r="B134" s="12"/>
      <c r="C134" s="13"/>
      <c r="D134" s="13"/>
      <c r="E134" s="12"/>
      <c r="F134" s="14"/>
      <c r="G134" s="12"/>
      <c r="H134" s="19" t="str">
        <f aca="false">IF(B134="","",IFERROR(INDEX(Prodotti!$B$5:$B$504,MATCH(B134,Prodotti!$A$5:$A$504,0)),"Codice non trovato"))</f>
        <v/>
      </c>
      <c r="I134" s="17" t="str">
        <f aca="false">IF(OR(D134="",F134=""),"",D134*F134)</f>
        <v/>
      </c>
      <c r="J134" s="17" t="str">
        <f aca="false">IF(OR(C134&lt;&gt;"Scarico",D134="",F134="",B134=""),"",D134*(F134-IFERROR(INDEX(Prodotti!$F$5:$F$504,MATCH(B134,Prodotti!$A$5:$A$504,0)),0)))</f>
        <v/>
      </c>
      <c r="K134" s="19" t="str">
        <f aca="false">IF(B134="","",IF(ISNA(MATCH(B134,Prodotti!$A$5:$A$504,0)),"Codice non trovato",IF(OR(C134="",D134=""),"Manca tipo o quantità",IF(C134="Scarico",IF(SUMIFS($D$5:D134,$B$5:B134,B134,$C$5:C134,"Carico")-SUMIFS($D$5:D134,$B$5:B134,B134,$C$5:C134,"Scarico")&lt;0,"Giacenza insufficiente",""),""))))</f>
        <v/>
      </c>
    </row>
    <row r="135" customFormat="false" ht="15" hidden="false" customHeight="false" outlineLevel="0" collapsed="false">
      <c r="A135" s="18"/>
      <c r="B135" s="12"/>
      <c r="C135" s="13"/>
      <c r="D135" s="13"/>
      <c r="E135" s="12"/>
      <c r="F135" s="14"/>
      <c r="G135" s="12"/>
      <c r="H135" s="19" t="str">
        <f aca="false">IF(B135="","",IFERROR(INDEX(Prodotti!$B$5:$B$504,MATCH(B135,Prodotti!$A$5:$A$504,0)),"Codice non trovato"))</f>
        <v/>
      </c>
      <c r="I135" s="17" t="str">
        <f aca="false">IF(OR(D135="",F135=""),"",D135*F135)</f>
        <v/>
      </c>
      <c r="J135" s="17" t="str">
        <f aca="false">IF(OR(C135&lt;&gt;"Scarico",D135="",F135="",B135=""),"",D135*(F135-IFERROR(INDEX(Prodotti!$F$5:$F$504,MATCH(B135,Prodotti!$A$5:$A$504,0)),0)))</f>
        <v/>
      </c>
      <c r="K135" s="19" t="str">
        <f aca="false">IF(B135="","",IF(ISNA(MATCH(B135,Prodotti!$A$5:$A$504,0)),"Codice non trovato",IF(OR(C135="",D135=""),"Manca tipo o quantità",IF(C135="Scarico",IF(SUMIFS($D$5:D135,$B$5:B135,B135,$C$5:C135,"Carico")-SUMIFS($D$5:D135,$B$5:B135,B135,$C$5:C135,"Scarico")&lt;0,"Giacenza insufficiente",""),""))))</f>
        <v/>
      </c>
    </row>
    <row r="136" customFormat="false" ht="15" hidden="false" customHeight="false" outlineLevel="0" collapsed="false">
      <c r="A136" s="18"/>
      <c r="B136" s="12"/>
      <c r="C136" s="13"/>
      <c r="D136" s="13"/>
      <c r="E136" s="12"/>
      <c r="F136" s="14"/>
      <c r="G136" s="12"/>
      <c r="H136" s="19" t="str">
        <f aca="false">IF(B136="","",IFERROR(INDEX(Prodotti!$B$5:$B$504,MATCH(B136,Prodotti!$A$5:$A$504,0)),"Codice non trovato"))</f>
        <v/>
      </c>
      <c r="I136" s="17" t="str">
        <f aca="false">IF(OR(D136="",F136=""),"",D136*F136)</f>
        <v/>
      </c>
      <c r="J136" s="17" t="str">
        <f aca="false">IF(OR(C136&lt;&gt;"Scarico",D136="",F136="",B136=""),"",D136*(F136-IFERROR(INDEX(Prodotti!$F$5:$F$504,MATCH(B136,Prodotti!$A$5:$A$504,0)),0)))</f>
        <v/>
      </c>
      <c r="K136" s="19" t="str">
        <f aca="false">IF(B136="","",IF(ISNA(MATCH(B136,Prodotti!$A$5:$A$504,0)),"Codice non trovato",IF(OR(C136="",D136=""),"Manca tipo o quantità",IF(C136="Scarico",IF(SUMIFS($D$5:D136,$B$5:B136,B136,$C$5:C136,"Carico")-SUMIFS($D$5:D136,$B$5:B136,B136,$C$5:C136,"Scarico")&lt;0,"Giacenza insufficiente",""),""))))</f>
        <v/>
      </c>
    </row>
    <row r="137" customFormat="false" ht="15" hidden="false" customHeight="false" outlineLevel="0" collapsed="false">
      <c r="A137" s="18"/>
      <c r="B137" s="12"/>
      <c r="C137" s="13"/>
      <c r="D137" s="13"/>
      <c r="E137" s="12"/>
      <c r="F137" s="14"/>
      <c r="G137" s="12"/>
      <c r="H137" s="19" t="str">
        <f aca="false">IF(B137="","",IFERROR(INDEX(Prodotti!$B$5:$B$504,MATCH(B137,Prodotti!$A$5:$A$504,0)),"Codice non trovato"))</f>
        <v/>
      </c>
      <c r="I137" s="17" t="str">
        <f aca="false">IF(OR(D137="",F137=""),"",D137*F137)</f>
        <v/>
      </c>
      <c r="J137" s="17" t="str">
        <f aca="false">IF(OR(C137&lt;&gt;"Scarico",D137="",F137="",B137=""),"",D137*(F137-IFERROR(INDEX(Prodotti!$F$5:$F$504,MATCH(B137,Prodotti!$A$5:$A$504,0)),0)))</f>
        <v/>
      </c>
      <c r="K137" s="19" t="str">
        <f aca="false">IF(B137="","",IF(ISNA(MATCH(B137,Prodotti!$A$5:$A$504,0)),"Codice non trovato",IF(OR(C137="",D137=""),"Manca tipo o quantità",IF(C137="Scarico",IF(SUMIFS($D$5:D137,$B$5:B137,B137,$C$5:C137,"Carico")-SUMIFS($D$5:D137,$B$5:B137,B137,$C$5:C137,"Scarico")&lt;0,"Giacenza insufficiente",""),""))))</f>
        <v/>
      </c>
    </row>
    <row r="138" customFormat="false" ht="15" hidden="false" customHeight="false" outlineLevel="0" collapsed="false">
      <c r="A138" s="18"/>
      <c r="B138" s="12"/>
      <c r="C138" s="13"/>
      <c r="D138" s="13"/>
      <c r="E138" s="12"/>
      <c r="F138" s="14"/>
      <c r="G138" s="12"/>
      <c r="H138" s="19" t="str">
        <f aca="false">IF(B138="","",IFERROR(INDEX(Prodotti!$B$5:$B$504,MATCH(B138,Prodotti!$A$5:$A$504,0)),"Codice non trovato"))</f>
        <v/>
      </c>
      <c r="I138" s="17" t="str">
        <f aca="false">IF(OR(D138="",F138=""),"",D138*F138)</f>
        <v/>
      </c>
      <c r="J138" s="17" t="str">
        <f aca="false">IF(OR(C138&lt;&gt;"Scarico",D138="",F138="",B138=""),"",D138*(F138-IFERROR(INDEX(Prodotti!$F$5:$F$504,MATCH(B138,Prodotti!$A$5:$A$504,0)),0)))</f>
        <v/>
      </c>
      <c r="K138" s="19" t="str">
        <f aca="false">IF(B138="","",IF(ISNA(MATCH(B138,Prodotti!$A$5:$A$504,0)),"Codice non trovato",IF(OR(C138="",D138=""),"Manca tipo o quantità",IF(C138="Scarico",IF(SUMIFS($D$5:D138,$B$5:B138,B138,$C$5:C138,"Carico")-SUMIFS($D$5:D138,$B$5:B138,B138,$C$5:C138,"Scarico")&lt;0,"Giacenza insufficiente",""),""))))</f>
        <v/>
      </c>
    </row>
    <row r="139" customFormat="false" ht="15" hidden="false" customHeight="false" outlineLevel="0" collapsed="false">
      <c r="A139" s="18"/>
      <c r="B139" s="12"/>
      <c r="C139" s="13"/>
      <c r="D139" s="13"/>
      <c r="E139" s="12"/>
      <c r="F139" s="14"/>
      <c r="G139" s="12"/>
      <c r="H139" s="19" t="str">
        <f aca="false">IF(B139="","",IFERROR(INDEX(Prodotti!$B$5:$B$504,MATCH(B139,Prodotti!$A$5:$A$504,0)),"Codice non trovato"))</f>
        <v/>
      </c>
      <c r="I139" s="17" t="str">
        <f aca="false">IF(OR(D139="",F139=""),"",D139*F139)</f>
        <v/>
      </c>
      <c r="J139" s="17" t="str">
        <f aca="false">IF(OR(C139&lt;&gt;"Scarico",D139="",F139="",B139=""),"",D139*(F139-IFERROR(INDEX(Prodotti!$F$5:$F$504,MATCH(B139,Prodotti!$A$5:$A$504,0)),0)))</f>
        <v/>
      </c>
      <c r="K139" s="19" t="str">
        <f aca="false">IF(B139="","",IF(ISNA(MATCH(B139,Prodotti!$A$5:$A$504,0)),"Codice non trovato",IF(OR(C139="",D139=""),"Manca tipo o quantità",IF(C139="Scarico",IF(SUMIFS($D$5:D139,$B$5:B139,B139,$C$5:C139,"Carico")-SUMIFS($D$5:D139,$B$5:B139,B139,$C$5:C139,"Scarico")&lt;0,"Giacenza insufficiente",""),""))))</f>
        <v/>
      </c>
    </row>
    <row r="140" customFormat="false" ht="15" hidden="false" customHeight="false" outlineLevel="0" collapsed="false">
      <c r="A140" s="18"/>
      <c r="B140" s="12"/>
      <c r="C140" s="13"/>
      <c r="D140" s="13"/>
      <c r="E140" s="12"/>
      <c r="F140" s="14"/>
      <c r="G140" s="12"/>
      <c r="H140" s="19" t="str">
        <f aca="false">IF(B140="","",IFERROR(INDEX(Prodotti!$B$5:$B$504,MATCH(B140,Prodotti!$A$5:$A$504,0)),"Codice non trovato"))</f>
        <v/>
      </c>
      <c r="I140" s="17" t="str">
        <f aca="false">IF(OR(D140="",F140=""),"",D140*F140)</f>
        <v/>
      </c>
      <c r="J140" s="17" t="str">
        <f aca="false">IF(OR(C140&lt;&gt;"Scarico",D140="",F140="",B140=""),"",D140*(F140-IFERROR(INDEX(Prodotti!$F$5:$F$504,MATCH(B140,Prodotti!$A$5:$A$504,0)),0)))</f>
        <v/>
      </c>
      <c r="K140" s="19" t="str">
        <f aca="false">IF(B140="","",IF(ISNA(MATCH(B140,Prodotti!$A$5:$A$504,0)),"Codice non trovato",IF(OR(C140="",D140=""),"Manca tipo o quantità",IF(C140="Scarico",IF(SUMIFS($D$5:D140,$B$5:B140,B140,$C$5:C140,"Carico")-SUMIFS($D$5:D140,$B$5:B140,B140,$C$5:C140,"Scarico")&lt;0,"Giacenza insufficiente",""),""))))</f>
        <v/>
      </c>
    </row>
    <row r="141" customFormat="false" ht="15" hidden="false" customHeight="false" outlineLevel="0" collapsed="false">
      <c r="A141" s="18"/>
      <c r="B141" s="12"/>
      <c r="C141" s="13"/>
      <c r="D141" s="13"/>
      <c r="E141" s="12"/>
      <c r="F141" s="14"/>
      <c r="G141" s="12"/>
      <c r="H141" s="19" t="str">
        <f aca="false">IF(B141="","",IFERROR(INDEX(Prodotti!$B$5:$B$504,MATCH(B141,Prodotti!$A$5:$A$504,0)),"Codice non trovato"))</f>
        <v/>
      </c>
      <c r="I141" s="17" t="str">
        <f aca="false">IF(OR(D141="",F141=""),"",D141*F141)</f>
        <v/>
      </c>
      <c r="J141" s="17" t="str">
        <f aca="false">IF(OR(C141&lt;&gt;"Scarico",D141="",F141="",B141=""),"",D141*(F141-IFERROR(INDEX(Prodotti!$F$5:$F$504,MATCH(B141,Prodotti!$A$5:$A$504,0)),0)))</f>
        <v/>
      </c>
      <c r="K141" s="19" t="str">
        <f aca="false">IF(B141="","",IF(ISNA(MATCH(B141,Prodotti!$A$5:$A$504,0)),"Codice non trovato",IF(OR(C141="",D141=""),"Manca tipo o quantità",IF(C141="Scarico",IF(SUMIFS($D$5:D141,$B$5:B141,B141,$C$5:C141,"Carico")-SUMIFS($D$5:D141,$B$5:B141,B141,$C$5:C141,"Scarico")&lt;0,"Giacenza insufficiente",""),""))))</f>
        <v/>
      </c>
    </row>
    <row r="142" customFormat="false" ht="15" hidden="false" customHeight="false" outlineLevel="0" collapsed="false">
      <c r="A142" s="18"/>
      <c r="B142" s="12"/>
      <c r="C142" s="13"/>
      <c r="D142" s="13"/>
      <c r="E142" s="12"/>
      <c r="F142" s="14"/>
      <c r="G142" s="12"/>
      <c r="H142" s="19" t="str">
        <f aca="false">IF(B142="","",IFERROR(INDEX(Prodotti!$B$5:$B$504,MATCH(B142,Prodotti!$A$5:$A$504,0)),"Codice non trovato"))</f>
        <v/>
      </c>
      <c r="I142" s="17" t="str">
        <f aca="false">IF(OR(D142="",F142=""),"",D142*F142)</f>
        <v/>
      </c>
      <c r="J142" s="17" t="str">
        <f aca="false">IF(OR(C142&lt;&gt;"Scarico",D142="",F142="",B142=""),"",D142*(F142-IFERROR(INDEX(Prodotti!$F$5:$F$504,MATCH(B142,Prodotti!$A$5:$A$504,0)),0)))</f>
        <v/>
      </c>
      <c r="K142" s="19" t="str">
        <f aca="false">IF(B142="","",IF(ISNA(MATCH(B142,Prodotti!$A$5:$A$504,0)),"Codice non trovato",IF(OR(C142="",D142=""),"Manca tipo o quantità",IF(C142="Scarico",IF(SUMIFS($D$5:D142,$B$5:B142,B142,$C$5:C142,"Carico")-SUMIFS($D$5:D142,$B$5:B142,B142,$C$5:C142,"Scarico")&lt;0,"Giacenza insufficiente",""),""))))</f>
        <v/>
      </c>
    </row>
    <row r="143" customFormat="false" ht="15" hidden="false" customHeight="false" outlineLevel="0" collapsed="false">
      <c r="A143" s="18"/>
      <c r="B143" s="12"/>
      <c r="C143" s="13"/>
      <c r="D143" s="13"/>
      <c r="E143" s="12"/>
      <c r="F143" s="14"/>
      <c r="G143" s="12"/>
      <c r="H143" s="19" t="str">
        <f aca="false">IF(B143="","",IFERROR(INDEX(Prodotti!$B$5:$B$504,MATCH(B143,Prodotti!$A$5:$A$504,0)),"Codice non trovato"))</f>
        <v/>
      </c>
      <c r="I143" s="17" t="str">
        <f aca="false">IF(OR(D143="",F143=""),"",D143*F143)</f>
        <v/>
      </c>
      <c r="J143" s="17" t="str">
        <f aca="false">IF(OR(C143&lt;&gt;"Scarico",D143="",F143="",B143=""),"",D143*(F143-IFERROR(INDEX(Prodotti!$F$5:$F$504,MATCH(B143,Prodotti!$A$5:$A$504,0)),0)))</f>
        <v/>
      </c>
      <c r="K143" s="19" t="str">
        <f aca="false">IF(B143="","",IF(ISNA(MATCH(B143,Prodotti!$A$5:$A$504,0)),"Codice non trovato",IF(OR(C143="",D143=""),"Manca tipo o quantità",IF(C143="Scarico",IF(SUMIFS($D$5:D143,$B$5:B143,B143,$C$5:C143,"Carico")-SUMIFS($D$5:D143,$B$5:B143,B143,$C$5:C143,"Scarico")&lt;0,"Giacenza insufficiente",""),""))))</f>
        <v/>
      </c>
    </row>
    <row r="144" customFormat="false" ht="15" hidden="false" customHeight="false" outlineLevel="0" collapsed="false">
      <c r="A144" s="18"/>
      <c r="B144" s="12"/>
      <c r="C144" s="13"/>
      <c r="D144" s="13"/>
      <c r="E144" s="12"/>
      <c r="F144" s="14"/>
      <c r="G144" s="12"/>
      <c r="H144" s="19" t="str">
        <f aca="false">IF(B144="","",IFERROR(INDEX(Prodotti!$B$5:$B$504,MATCH(B144,Prodotti!$A$5:$A$504,0)),"Codice non trovato"))</f>
        <v/>
      </c>
      <c r="I144" s="17" t="str">
        <f aca="false">IF(OR(D144="",F144=""),"",D144*F144)</f>
        <v/>
      </c>
      <c r="J144" s="17" t="str">
        <f aca="false">IF(OR(C144&lt;&gt;"Scarico",D144="",F144="",B144=""),"",D144*(F144-IFERROR(INDEX(Prodotti!$F$5:$F$504,MATCH(B144,Prodotti!$A$5:$A$504,0)),0)))</f>
        <v/>
      </c>
      <c r="K144" s="19" t="str">
        <f aca="false">IF(B144="","",IF(ISNA(MATCH(B144,Prodotti!$A$5:$A$504,0)),"Codice non trovato",IF(OR(C144="",D144=""),"Manca tipo o quantità",IF(C144="Scarico",IF(SUMIFS($D$5:D144,$B$5:B144,B144,$C$5:C144,"Carico")-SUMIFS($D$5:D144,$B$5:B144,B144,$C$5:C144,"Scarico")&lt;0,"Giacenza insufficiente",""),""))))</f>
        <v/>
      </c>
    </row>
    <row r="145" customFormat="false" ht="15" hidden="false" customHeight="false" outlineLevel="0" collapsed="false">
      <c r="A145" s="18"/>
      <c r="B145" s="12"/>
      <c r="C145" s="13"/>
      <c r="D145" s="13"/>
      <c r="E145" s="12"/>
      <c r="F145" s="14"/>
      <c r="G145" s="12"/>
      <c r="H145" s="19" t="str">
        <f aca="false">IF(B145="","",IFERROR(INDEX(Prodotti!$B$5:$B$504,MATCH(B145,Prodotti!$A$5:$A$504,0)),"Codice non trovato"))</f>
        <v/>
      </c>
      <c r="I145" s="17" t="str">
        <f aca="false">IF(OR(D145="",F145=""),"",D145*F145)</f>
        <v/>
      </c>
      <c r="J145" s="17" t="str">
        <f aca="false">IF(OR(C145&lt;&gt;"Scarico",D145="",F145="",B145=""),"",D145*(F145-IFERROR(INDEX(Prodotti!$F$5:$F$504,MATCH(B145,Prodotti!$A$5:$A$504,0)),0)))</f>
        <v/>
      </c>
      <c r="K145" s="19" t="str">
        <f aca="false">IF(B145="","",IF(ISNA(MATCH(B145,Prodotti!$A$5:$A$504,0)),"Codice non trovato",IF(OR(C145="",D145=""),"Manca tipo o quantità",IF(C145="Scarico",IF(SUMIFS($D$5:D145,$B$5:B145,B145,$C$5:C145,"Carico")-SUMIFS($D$5:D145,$B$5:B145,B145,$C$5:C145,"Scarico")&lt;0,"Giacenza insufficiente",""),""))))</f>
        <v/>
      </c>
    </row>
    <row r="146" customFormat="false" ht="15" hidden="false" customHeight="false" outlineLevel="0" collapsed="false">
      <c r="A146" s="18"/>
      <c r="B146" s="12"/>
      <c r="C146" s="13"/>
      <c r="D146" s="13"/>
      <c r="E146" s="12"/>
      <c r="F146" s="14"/>
      <c r="G146" s="12"/>
      <c r="H146" s="19" t="str">
        <f aca="false">IF(B146="","",IFERROR(INDEX(Prodotti!$B$5:$B$504,MATCH(B146,Prodotti!$A$5:$A$504,0)),"Codice non trovato"))</f>
        <v/>
      </c>
      <c r="I146" s="17" t="str">
        <f aca="false">IF(OR(D146="",F146=""),"",D146*F146)</f>
        <v/>
      </c>
      <c r="J146" s="17" t="str">
        <f aca="false">IF(OR(C146&lt;&gt;"Scarico",D146="",F146="",B146=""),"",D146*(F146-IFERROR(INDEX(Prodotti!$F$5:$F$504,MATCH(B146,Prodotti!$A$5:$A$504,0)),0)))</f>
        <v/>
      </c>
      <c r="K146" s="19" t="str">
        <f aca="false">IF(B146="","",IF(ISNA(MATCH(B146,Prodotti!$A$5:$A$504,0)),"Codice non trovato",IF(OR(C146="",D146=""),"Manca tipo o quantità",IF(C146="Scarico",IF(SUMIFS($D$5:D146,$B$5:B146,B146,$C$5:C146,"Carico")-SUMIFS($D$5:D146,$B$5:B146,B146,$C$5:C146,"Scarico")&lt;0,"Giacenza insufficiente",""),""))))</f>
        <v/>
      </c>
    </row>
    <row r="147" customFormat="false" ht="15" hidden="false" customHeight="false" outlineLevel="0" collapsed="false">
      <c r="A147" s="18"/>
      <c r="B147" s="12"/>
      <c r="C147" s="13"/>
      <c r="D147" s="13"/>
      <c r="E147" s="12"/>
      <c r="F147" s="14"/>
      <c r="G147" s="12"/>
      <c r="H147" s="19" t="str">
        <f aca="false">IF(B147="","",IFERROR(INDEX(Prodotti!$B$5:$B$504,MATCH(B147,Prodotti!$A$5:$A$504,0)),"Codice non trovato"))</f>
        <v/>
      </c>
      <c r="I147" s="17" t="str">
        <f aca="false">IF(OR(D147="",F147=""),"",D147*F147)</f>
        <v/>
      </c>
      <c r="J147" s="17" t="str">
        <f aca="false">IF(OR(C147&lt;&gt;"Scarico",D147="",F147="",B147=""),"",D147*(F147-IFERROR(INDEX(Prodotti!$F$5:$F$504,MATCH(B147,Prodotti!$A$5:$A$504,0)),0)))</f>
        <v/>
      </c>
      <c r="K147" s="19" t="str">
        <f aca="false">IF(B147="","",IF(ISNA(MATCH(B147,Prodotti!$A$5:$A$504,0)),"Codice non trovato",IF(OR(C147="",D147=""),"Manca tipo o quantità",IF(C147="Scarico",IF(SUMIFS($D$5:D147,$B$5:B147,B147,$C$5:C147,"Carico")-SUMIFS($D$5:D147,$B$5:B147,B147,$C$5:C147,"Scarico")&lt;0,"Giacenza insufficiente",""),""))))</f>
        <v/>
      </c>
    </row>
    <row r="148" customFormat="false" ht="15" hidden="false" customHeight="false" outlineLevel="0" collapsed="false">
      <c r="A148" s="18"/>
      <c r="B148" s="12"/>
      <c r="C148" s="13"/>
      <c r="D148" s="13"/>
      <c r="E148" s="12"/>
      <c r="F148" s="14"/>
      <c r="G148" s="12"/>
      <c r="H148" s="19" t="str">
        <f aca="false">IF(B148="","",IFERROR(INDEX(Prodotti!$B$5:$B$504,MATCH(B148,Prodotti!$A$5:$A$504,0)),"Codice non trovato"))</f>
        <v/>
      </c>
      <c r="I148" s="17" t="str">
        <f aca="false">IF(OR(D148="",F148=""),"",D148*F148)</f>
        <v/>
      </c>
      <c r="J148" s="17" t="str">
        <f aca="false">IF(OR(C148&lt;&gt;"Scarico",D148="",F148="",B148=""),"",D148*(F148-IFERROR(INDEX(Prodotti!$F$5:$F$504,MATCH(B148,Prodotti!$A$5:$A$504,0)),0)))</f>
        <v/>
      </c>
      <c r="K148" s="19" t="str">
        <f aca="false">IF(B148="","",IF(ISNA(MATCH(B148,Prodotti!$A$5:$A$504,0)),"Codice non trovato",IF(OR(C148="",D148=""),"Manca tipo o quantità",IF(C148="Scarico",IF(SUMIFS($D$5:D148,$B$5:B148,B148,$C$5:C148,"Carico")-SUMIFS($D$5:D148,$B$5:B148,B148,$C$5:C148,"Scarico")&lt;0,"Giacenza insufficiente",""),""))))</f>
        <v/>
      </c>
    </row>
    <row r="149" customFormat="false" ht="15" hidden="false" customHeight="false" outlineLevel="0" collapsed="false">
      <c r="A149" s="18"/>
      <c r="B149" s="12"/>
      <c r="C149" s="13"/>
      <c r="D149" s="13"/>
      <c r="E149" s="12"/>
      <c r="F149" s="14"/>
      <c r="G149" s="12"/>
      <c r="H149" s="19" t="str">
        <f aca="false">IF(B149="","",IFERROR(INDEX(Prodotti!$B$5:$B$504,MATCH(B149,Prodotti!$A$5:$A$504,0)),"Codice non trovato"))</f>
        <v/>
      </c>
      <c r="I149" s="17" t="str">
        <f aca="false">IF(OR(D149="",F149=""),"",D149*F149)</f>
        <v/>
      </c>
      <c r="J149" s="17" t="str">
        <f aca="false">IF(OR(C149&lt;&gt;"Scarico",D149="",F149="",B149=""),"",D149*(F149-IFERROR(INDEX(Prodotti!$F$5:$F$504,MATCH(B149,Prodotti!$A$5:$A$504,0)),0)))</f>
        <v/>
      </c>
      <c r="K149" s="19" t="str">
        <f aca="false">IF(B149="","",IF(ISNA(MATCH(B149,Prodotti!$A$5:$A$504,0)),"Codice non trovato",IF(OR(C149="",D149=""),"Manca tipo o quantità",IF(C149="Scarico",IF(SUMIFS($D$5:D149,$B$5:B149,B149,$C$5:C149,"Carico")-SUMIFS($D$5:D149,$B$5:B149,B149,$C$5:C149,"Scarico")&lt;0,"Giacenza insufficiente",""),""))))</f>
        <v/>
      </c>
    </row>
    <row r="150" customFormat="false" ht="15" hidden="false" customHeight="false" outlineLevel="0" collapsed="false">
      <c r="A150" s="18"/>
      <c r="B150" s="12"/>
      <c r="C150" s="13"/>
      <c r="D150" s="13"/>
      <c r="E150" s="12"/>
      <c r="F150" s="14"/>
      <c r="G150" s="12"/>
      <c r="H150" s="19" t="str">
        <f aca="false">IF(B150="","",IFERROR(INDEX(Prodotti!$B$5:$B$504,MATCH(B150,Prodotti!$A$5:$A$504,0)),"Codice non trovato"))</f>
        <v/>
      </c>
      <c r="I150" s="17" t="str">
        <f aca="false">IF(OR(D150="",F150=""),"",D150*F150)</f>
        <v/>
      </c>
      <c r="J150" s="17" t="str">
        <f aca="false">IF(OR(C150&lt;&gt;"Scarico",D150="",F150="",B150=""),"",D150*(F150-IFERROR(INDEX(Prodotti!$F$5:$F$504,MATCH(B150,Prodotti!$A$5:$A$504,0)),0)))</f>
        <v/>
      </c>
      <c r="K150" s="19" t="str">
        <f aca="false">IF(B150="","",IF(ISNA(MATCH(B150,Prodotti!$A$5:$A$504,0)),"Codice non trovato",IF(OR(C150="",D150=""),"Manca tipo o quantità",IF(C150="Scarico",IF(SUMIFS($D$5:D150,$B$5:B150,B150,$C$5:C150,"Carico")-SUMIFS($D$5:D150,$B$5:B150,B150,$C$5:C150,"Scarico")&lt;0,"Giacenza insufficiente",""),""))))</f>
        <v/>
      </c>
    </row>
    <row r="151" customFormat="false" ht="15" hidden="false" customHeight="false" outlineLevel="0" collapsed="false">
      <c r="A151" s="18"/>
      <c r="B151" s="12"/>
      <c r="C151" s="13"/>
      <c r="D151" s="13"/>
      <c r="E151" s="12"/>
      <c r="F151" s="14"/>
      <c r="G151" s="12"/>
      <c r="H151" s="19" t="str">
        <f aca="false">IF(B151="","",IFERROR(INDEX(Prodotti!$B$5:$B$504,MATCH(B151,Prodotti!$A$5:$A$504,0)),"Codice non trovato"))</f>
        <v/>
      </c>
      <c r="I151" s="17" t="str">
        <f aca="false">IF(OR(D151="",F151=""),"",D151*F151)</f>
        <v/>
      </c>
      <c r="J151" s="17" t="str">
        <f aca="false">IF(OR(C151&lt;&gt;"Scarico",D151="",F151="",B151=""),"",D151*(F151-IFERROR(INDEX(Prodotti!$F$5:$F$504,MATCH(B151,Prodotti!$A$5:$A$504,0)),0)))</f>
        <v/>
      </c>
      <c r="K151" s="19" t="str">
        <f aca="false">IF(B151="","",IF(ISNA(MATCH(B151,Prodotti!$A$5:$A$504,0)),"Codice non trovato",IF(OR(C151="",D151=""),"Manca tipo o quantità",IF(C151="Scarico",IF(SUMIFS($D$5:D151,$B$5:B151,B151,$C$5:C151,"Carico")-SUMIFS($D$5:D151,$B$5:B151,B151,$C$5:C151,"Scarico")&lt;0,"Giacenza insufficiente",""),""))))</f>
        <v/>
      </c>
    </row>
    <row r="152" customFormat="false" ht="15" hidden="false" customHeight="false" outlineLevel="0" collapsed="false">
      <c r="A152" s="18"/>
      <c r="B152" s="12"/>
      <c r="C152" s="13"/>
      <c r="D152" s="13"/>
      <c r="E152" s="12"/>
      <c r="F152" s="14"/>
      <c r="G152" s="12"/>
      <c r="H152" s="19" t="str">
        <f aca="false">IF(B152="","",IFERROR(INDEX(Prodotti!$B$5:$B$504,MATCH(B152,Prodotti!$A$5:$A$504,0)),"Codice non trovato"))</f>
        <v/>
      </c>
      <c r="I152" s="17" t="str">
        <f aca="false">IF(OR(D152="",F152=""),"",D152*F152)</f>
        <v/>
      </c>
      <c r="J152" s="17" t="str">
        <f aca="false">IF(OR(C152&lt;&gt;"Scarico",D152="",F152="",B152=""),"",D152*(F152-IFERROR(INDEX(Prodotti!$F$5:$F$504,MATCH(B152,Prodotti!$A$5:$A$504,0)),0)))</f>
        <v/>
      </c>
      <c r="K152" s="19" t="str">
        <f aca="false">IF(B152="","",IF(ISNA(MATCH(B152,Prodotti!$A$5:$A$504,0)),"Codice non trovato",IF(OR(C152="",D152=""),"Manca tipo o quantità",IF(C152="Scarico",IF(SUMIFS($D$5:D152,$B$5:B152,B152,$C$5:C152,"Carico")-SUMIFS($D$5:D152,$B$5:B152,B152,$C$5:C152,"Scarico")&lt;0,"Giacenza insufficiente",""),""))))</f>
        <v/>
      </c>
    </row>
    <row r="153" customFormat="false" ht="15" hidden="false" customHeight="false" outlineLevel="0" collapsed="false">
      <c r="A153" s="18"/>
      <c r="B153" s="12"/>
      <c r="C153" s="13"/>
      <c r="D153" s="13"/>
      <c r="E153" s="12"/>
      <c r="F153" s="14"/>
      <c r="G153" s="12"/>
      <c r="H153" s="19" t="str">
        <f aca="false">IF(B153="","",IFERROR(INDEX(Prodotti!$B$5:$B$504,MATCH(B153,Prodotti!$A$5:$A$504,0)),"Codice non trovato"))</f>
        <v/>
      </c>
      <c r="I153" s="17" t="str">
        <f aca="false">IF(OR(D153="",F153=""),"",D153*F153)</f>
        <v/>
      </c>
      <c r="J153" s="17" t="str">
        <f aca="false">IF(OR(C153&lt;&gt;"Scarico",D153="",F153="",B153=""),"",D153*(F153-IFERROR(INDEX(Prodotti!$F$5:$F$504,MATCH(B153,Prodotti!$A$5:$A$504,0)),0)))</f>
        <v/>
      </c>
      <c r="K153" s="19" t="str">
        <f aca="false">IF(B153="","",IF(ISNA(MATCH(B153,Prodotti!$A$5:$A$504,0)),"Codice non trovato",IF(OR(C153="",D153=""),"Manca tipo o quantità",IF(C153="Scarico",IF(SUMIFS($D$5:D153,$B$5:B153,B153,$C$5:C153,"Carico")-SUMIFS($D$5:D153,$B$5:B153,B153,$C$5:C153,"Scarico")&lt;0,"Giacenza insufficiente",""),""))))</f>
        <v/>
      </c>
    </row>
    <row r="154" customFormat="false" ht="15" hidden="false" customHeight="false" outlineLevel="0" collapsed="false">
      <c r="A154" s="18"/>
      <c r="B154" s="12"/>
      <c r="C154" s="13"/>
      <c r="D154" s="13"/>
      <c r="E154" s="12"/>
      <c r="F154" s="14"/>
      <c r="G154" s="12"/>
      <c r="H154" s="19" t="str">
        <f aca="false">IF(B154="","",IFERROR(INDEX(Prodotti!$B$5:$B$504,MATCH(B154,Prodotti!$A$5:$A$504,0)),"Codice non trovato"))</f>
        <v/>
      </c>
      <c r="I154" s="17" t="str">
        <f aca="false">IF(OR(D154="",F154=""),"",D154*F154)</f>
        <v/>
      </c>
      <c r="J154" s="17" t="str">
        <f aca="false">IF(OR(C154&lt;&gt;"Scarico",D154="",F154="",B154=""),"",D154*(F154-IFERROR(INDEX(Prodotti!$F$5:$F$504,MATCH(B154,Prodotti!$A$5:$A$504,0)),0)))</f>
        <v/>
      </c>
      <c r="K154" s="19" t="str">
        <f aca="false">IF(B154="","",IF(ISNA(MATCH(B154,Prodotti!$A$5:$A$504,0)),"Codice non trovato",IF(OR(C154="",D154=""),"Manca tipo o quantità",IF(C154="Scarico",IF(SUMIFS($D$5:D154,$B$5:B154,B154,$C$5:C154,"Carico")-SUMIFS($D$5:D154,$B$5:B154,B154,$C$5:C154,"Scarico")&lt;0,"Giacenza insufficiente",""),""))))</f>
        <v/>
      </c>
    </row>
    <row r="155" customFormat="false" ht="15" hidden="false" customHeight="false" outlineLevel="0" collapsed="false">
      <c r="A155" s="18"/>
      <c r="B155" s="12"/>
      <c r="C155" s="13"/>
      <c r="D155" s="13"/>
      <c r="E155" s="12"/>
      <c r="F155" s="14"/>
      <c r="G155" s="12"/>
      <c r="H155" s="19" t="str">
        <f aca="false">IF(B155="","",IFERROR(INDEX(Prodotti!$B$5:$B$504,MATCH(B155,Prodotti!$A$5:$A$504,0)),"Codice non trovato"))</f>
        <v/>
      </c>
      <c r="I155" s="17" t="str">
        <f aca="false">IF(OR(D155="",F155=""),"",D155*F155)</f>
        <v/>
      </c>
      <c r="J155" s="17" t="str">
        <f aca="false">IF(OR(C155&lt;&gt;"Scarico",D155="",F155="",B155=""),"",D155*(F155-IFERROR(INDEX(Prodotti!$F$5:$F$504,MATCH(B155,Prodotti!$A$5:$A$504,0)),0)))</f>
        <v/>
      </c>
      <c r="K155" s="19" t="str">
        <f aca="false">IF(B155="","",IF(ISNA(MATCH(B155,Prodotti!$A$5:$A$504,0)),"Codice non trovato",IF(OR(C155="",D155=""),"Manca tipo o quantità",IF(C155="Scarico",IF(SUMIFS($D$5:D155,$B$5:B155,B155,$C$5:C155,"Carico")-SUMIFS($D$5:D155,$B$5:B155,B155,$C$5:C155,"Scarico")&lt;0,"Giacenza insufficiente",""),""))))</f>
        <v/>
      </c>
    </row>
    <row r="156" customFormat="false" ht="15" hidden="false" customHeight="false" outlineLevel="0" collapsed="false">
      <c r="A156" s="18"/>
      <c r="B156" s="12"/>
      <c r="C156" s="13"/>
      <c r="D156" s="13"/>
      <c r="E156" s="12"/>
      <c r="F156" s="14"/>
      <c r="G156" s="12"/>
      <c r="H156" s="19" t="str">
        <f aca="false">IF(B156="","",IFERROR(INDEX(Prodotti!$B$5:$B$504,MATCH(B156,Prodotti!$A$5:$A$504,0)),"Codice non trovato"))</f>
        <v/>
      </c>
      <c r="I156" s="17" t="str">
        <f aca="false">IF(OR(D156="",F156=""),"",D156*F156)</f>
        <v/>
      </c>
      <c r="J156" s="17" t="str">
        <f aca="false">IF(OR(C156&lt;&gt;"Scarico",D156="",F156="",B156=""),"",D156*(F156-IFERROR(INDEX(Prodotti!$F$5:$F$504,MATCH(B156,Prodotti!$A$5:$A$504,0)),0)))</f>
        <v/>
      </c>
      <c r="K156" s="19" t="str">
        <f aca="false">IF(B156="","",IF(ISNA(MATCH(B156,Prodotti!$A$5:$A$504,0)),"Codice non trovato",IF(OR(C156="",D156=""),"Manca tipo o quantità",IF(C156="Scarico",IF(SUMIFS($D$5:D156,$B$5:B156,B156,$C$5:C156,"Carico")-SUMIFS($D$5:D156,$B$5:B156,B156,$C$5:C156,"Scarico")&lt;0,"Giacenza insufficiente",""),""))))</f>
        <v/>
      </c>
    </row>
    <row r="157" customFormat="false" ht="15" hidden="false" customHeight="false" outlineLevel="0" collapsed="false">
      <c r="A157" s="18"/>
      <c r="B157" s="12"/>
      <c r="C157" s="13"/>
      <c r="D157" s="13"/>
      <c r="E157" s="12"/>
      <c r="F157" s="14"/>
      <c r="G157" s="12"/>
      <c r="H157" s="19" t="str">
        <f aca="false">IF(B157="","",IFERROR(INDEX(Prodotti!$B$5:$B$504,MATCH(B157,Prodotti!$A$5:$A$504,0)),"Codice non trovato"))</f>
        <v/>
      </c>
      <c r="I157" s="17" t="str">
        <f aca="false">IF(OR(D157="",F157=""),"",D157*F157)</f>
        <v/>
      </c>
      <c r="J157" s="17" t="str">
        <f aca="false">IF(OR(C157&lt;&gt;"Scarico",D157="",F157="",B157=""),"",D157*(F157-IFERROR(INDEX(Prodotti!$F$5:$F$504,MATCH(B157,Prodotti!$A$5:$A$504,0)),0)))</f>
        <v/>
      </c>
      <c r="K157" s="19" t="str">
        <f aca="false">IF(B157="","",IF(ISNA(MATCH(B157,Prodotti!$A$5:$A$504,0)),"Codice non trovato",IF(OR(C157="",D157=""),"Manca tipo o quantità",IF(C157="Scarico",IF(SUMIFS($D$5:D157,$B$5:B157,B157,$C$5:C157,"Carico")-SUMIFS($D$5:D157,$B$5:B157,B157,$C$5:C157,"Scarico")&lt;0,"Giacenza insufficiente",""),""))))</f>
        <v/>
      </c>
    </row>
    <row r="158" customFormat="false" ht="15" hidden="false" customHeight="false" outlineLevel="0" collapsed="false">
      <c r="A158" s="18"/>
      <c r="B158" s="12"/>
      <c r="C158" s="13"/>
      <c r="D158" s="13"/>
      <c r="E158" s="12"/>
      <c r="F158" s="14"/>
      <c r="G158" s="12"/>
      <c r="H158" s="19" t="str">
        <f aca="false">IF(B158="","",IFERROR(INDEX(Prodotti!$B$5:$B$504,MATCH(B158,Prodotti!$A$5:$A$504,0)),"Codice non trovato"))</f>
        <v/>
      </c>
      <c r="I158" s="17" t="str">
        <f aca="false">IF(OR(D158="",F158=""),"",D158*F158)</f>
        <v/>
      </c>
      <c r="J158" s="17" t="str">
        <f aca="false">IF(OR(C158&lt;&gt;"Scarico",D158="",F158="",B158=""),"",D158*(F158-IFERROR(INDEX(Prodotti!$F$5:$F$504,MATCH(B158,Prodotti!$A$5:$A$504,0)),0)))</f>
        <v/>
      </c>
      <c r="K158" s="19" t="str">
        <f aca="false">IF(B158="","",IF(ISNA(MATCH(B158,Prodotti!$A$5:$A$504,0)),"Codice non trovato",IF(OR(C158="",D158=""),"Manca tipo o quantità",IF(C158="Scarico",IF(SUMIFS($D$5:D158,$B$5:B158,B158,$C$5:C158,"Carico")-SUMIFS($D$5:D158,$B$5:B158,B158,$C$5:C158,"Scarico")&lt;0,"Giacenza insufficiente",""),""))))</f>
        <v/>
      </c>
    </row>
    <row r="159" customFormat="false" ht="15" hidden="false" customHeight="false" outlineLevel="0" collapsed="false">
      <c r="A159" s="18"/>
      <c r="B159" s="12"/>
      <c r="C159" s="13"/>
      <c r="D159" s="13"/>
      <c r="E159" s="12"/>
      <c r="F159" s="14"/>
      <c r="G159" s="12"/>
      <c r="H159" s="19" t="str">
        <f aca="false">IF(B159="","",IFERROR(INDEX(Prodotti!$B$5:$B$504,MATCH(B159,Prodotti!$A$5:$A$504,0)),"Codice non trovato"))</f>
        <v/>
      </c>
      <c r="I159" s="17" t="str">
        <f aca="false">IF(OR(D159="",F159=""),"",D159*F159)</f>
        <v/>
      </c>
      <c r="J159" s="17" t="str">
        <f aca="false">IF(OR(C159&lt;&gt;"Scarico",D159="",F159="",B159=""),"",D159*(F159-IFERROR(INDEX(Prodotti!$F$5:$F$504,MATCH(B159,Prodotti!$A$5:$A$504,0)),0)))</f>
        <v/>
      </c>
      <c r="K159" s="19" t="str">
        <f aca="false">IF(B159="","",IF(ISNA(MATCH(B159,Prodotti!$A$5:$A$504,0)),"Codice non trovato",IF(OR(C159="",D159=""),"Manca tipo o quantità",IF(C159="Scarico",IF(SUMIFS($D$5:D159,$B$5:B159,B159,$C$5:C159,"Carico")-SUMIFS($D$5:D159,$B$5:B159,B159,$C$5:C159,"Scarico")&lt;0,"Giacenza insufficiente",""),""))))</f>
        <v/>
      </c>
    </row>
    <row r="160" customFormat="false" ht="15" hidden="false" customHeight="false" outlineLevel="0" collapsed="false">
      <c r="A160" s="18"/>
      <c r="B160" s="12"/>
      <c r="C160" s="13"/>
      <c r="D160" s="13"/>
      <c r="E160" s="12"/>
      <c r="F160" s="14"/>
      <c r="G160" s="12"/>
      <c r="H160" s="19" t="str">
        <f aca="false">IF(B160="","",IFERROR(INDEX(Prodotti!$B$5:$B$504,MATCH(B160,Prodotti!$A$5:$A$504,0)),"Codice non trovato"))</f>
        <v/>
      </c>
      <c r="I160" s="17" t="str">
        <f aca="false">IF(OR(D160="",F160=""),"",D160*F160)</f>
        <v/>
      </c>
      <c r="J160" s="17" t="str">
        <f aca="false">IF(OR(C160&lt;&gt;"Scarico",D160="",F160="",B160=""),"",D160*(F160-IFERROR(INDEX(Prodotti!$F$5:$F$504,MATCH(B160,Prodotti!$A$5:$A$504,0)),0)))</f>
        <v/>
      </c>
      <c r="K160" s="19" t="str">
        <f aca="false">IF(B160="","",IF(ISNA(MATCH(B160,Prodotti!$A$5:$A$504,0)),"Codice non trovato",IF(OR(C160="",D160=""),"Manca tipo o quantità",IF(C160="Scarico",IF(SUMIFS($D$5:D160,$B$5:B160,B160,$C$5:C160,"Carico")-SUMIFS($D$5:D160,$B$5:B160,B160,$C$5:C160,"Scarico")&lt;0,"Giacenza insufficiente",""),""))))</f>
        <v/>
      </c>
    </row>
    <row r="161" customFormat="false" ht="15" hidden="false" customHeight="false" outlineLevel="0" collapsed="false">
      <c r="A161" s="18"/>
      <c r="B161" s="12"/>
      <c r="C161" s="13"/>
      <c r="D161" s="13"/>
      <c r="E161" s="12"/>
      <c r="F161" s="14"/>
      <c r="G161" s="12"/>
      <c r="H161" s="19" t="str">
        <f aca="false">IF(B161="","",IFERROR(INDEX(Prodotti!$B$5:$B$504,MATCH(B161,Prodotti!$A$5:$A$504,0)),"Codice non trovato"))</f>
        <v/>
      </c>
      <c r="I161" s="17" t="str">
        <f aca="false">IF(OR(D161="",F161=""),"",D161*F161)</f>
        <v/>
      </c>
      <c r="J161" s="17" t="str">
        <f aca="false">IF(OR(C161&lt;&gt;"Scarico",D161="",F161="",B161=""),"",D161*(F161-IFERROR(INDEX(Prodotti!$F$5:$F$504,MATCH(B161,Prodotti!$A$5:$A$504,0)),0)))</f>
        <v/>
      </c>
      <c r="K161" s="19" t="str">
        <f aca="false">IF(B161="","",IF(ISNA(MATCH(B161,Prodotti!$A$5:$A$504,0)),"Codice non trovato",IF(OR(C161="",D161=""),"Manca tipo o quantità",IF(C161="Scarico",IF(SUMIFS($D$5:D161,$B$5:B161,B161,$C$5:C161,"Carico")-SUMIFS($D$5:D161,$B$5:B161,B161,$C$5:C161,"Scarico")&lt;0,"Giacenza insufficiente",""),""))))</f>
        <v/>
      </c>
    </row>
    <row r="162" customFormat="false" ht="15" hidden="false" customHeight="false" outlineLevel="0" collapsed="false">
      <c r="A162" s="18"/>
      <c r="B162" s="12"/>
      <c r="C162" s="13"/>
      <c r="D162" s="13"/>
      <c r="E162" s="12"/>
      <c r="F162" s="14"/>
      <c r="G162" s="12"/>
      <c r="H162" s="19" t="str">
        <f aca="false">IF(B162="","",IFERROR(INDEX(Prodotti!$B$5:$B$504,MATCH(B162,Prodotti!$A$5:$A$504,0)),"Codice non trovato"))</f>
        <v/>
      </c>
      <c r="I162" s="17" t="str">
        <f aca="false">IF(OR(D162="",F162=""),"",D162*F162)</f>
        <v/>
      </c>
      <c r="J162" s="17" t="str">
        <f aca="false">IF(OR(C162&lt;&gt;"Scarico",D162="",F162="",B162=""),"",D162*(F162-IFERROR(INDEX(Prodotti!$F$5:$F$504,MATCH(B162,Prodotti!$A$5:$A$504,0)),0)))</f>
        <v/>
      </c>
      <c r="K162" s="19" t="str">
        <f aca="false">IF(B162="","",IF(ISNA(MATCH(B162,Prodotti!$A$5:$A$504,0)),"Codice non trovato",IF(OR(C162="",D162=""),"Manca tipo o quantità",IF(C162="Scarico",IF(SUMIFS($D$5:D162,$B$5:B162,B162,$C$5:C162,"Carico")-SUMIFS($D$5:D162,$B$5:B162,B162,$C$5:C162,"Scarico")&lt;0,"Giacenza insufficiente",""),""))))</f>
        <v/>
      </c>
    </row>
    <row r="163" customFormat="false" ht="15" hidden="false" customHeight="false" outlineLevel="0" collapsed="false">
      <c r="A163" s="18"/>
      <c r="B163" s="12"/>
      <c r="C163" s="13"/>
      <c r="D163" s="13"/>
      <c r="E163" s="12"/>
      <c r="F163" s="14"/>
      <c r="G163" s="12"/>
      <c r="H163" s="19" t="str">
        <f aca="false">IF(B163="","",IFERROR(INDEX(Prodotti!$B$5:$B$504,MATCH(B163,Prodotti!$A$5:$A$504,0)),"Codice non trovato"))</f>
        <v/>
      </c>
      <c r="I163" s="17" t="str">
        <f aca="false">IF(OR(D163="",F163=""),"",D163*F163)</f>
        <v/>
      </c>
      <c r="J163" s="17" t="str">
        <f aca="false">IF(OR(C163&lt;&gt;"Scarico",D163="",F163="",B163=""),"",D163*(F163-IFERROR(INDEX(Prodotti!$F$5:$F$504,MATCH(B163,Prodotti!$A$5:$A$504,0)),0)))</f>
        <v/>
      </c>
      <c r="K163" s="19" t="str">
        <f aca="false">IF(B163="","",IF(ISNA(MATCH(B163,Prodotti!$A$5:$A$504,0)),"Codice non trovato",IF(OR(C163="",D163=""),"Manca tipo o quantità",IF(C163="Scarico",IF(SUMIFS($D$5:D163,$B$5:B163,B163,$C$5:C163,"Carico")-SUMIFS($D$5:D163,$B$5:B163,B163,$C$5:C163,"Scarico")&lt;0,"Giacenza insufficiente",""),""))))</f>
        <v/>
      </c>
    </row>
    <row r="164" customFormat="false" ht="15" hidden="false" customHeight="false" outlineLevel="0" collapsed="false">
      <c r="A164" s="18"/>
      <c r="B164" s="12"/>
      <c r="C164" s="13"/>
      <c r="D164" s="13"/>
      <c r="E164" s="12"/>
      <c r="F164" s="14"/>
      <c r="G164" s="12"/>
      <c r="H164" s="19" t="str">
        <f aca="false">IF(B164="","",IFERROR(INDEX(Prodotti!$B$5:$B$504,MATCH(B164,Prodotti!$A$5:$A$504,0)),"Codice non trovato"))</f>
        <v/>
      </c>
      <c r="I164" s="17" t="str">
        <f aca="false">IF(OR(D164="",F164=""),"",D164*F164)</f>
        <v/>
      </c>
      <c r="J164" s="17" t="str">
        <f aca="false">IF(OR(C164&lt;&gt;"Scarico",D164="",F164="",B164=""),"",D164*(F164-IFERROR(INDEX(Prodotti!$F$5:$F$504,MATCH(B164,Prodotti!$A$5:$A$504,0)),0)))</f>
        <v/>
      </c>
      <c r="K164" s="19" t="str">
        <f aca="false">IF(B164="","",IF(ISNA(MATCH(B164,Prodotti!$A$5:$A$504,0)),"Codice non trovato",IF(OR(C164="",D164=""),"Manca tipo o quantità",IF(C164="Scarico",IF(SUMIFS($D$5:D164,$B$5:B164,B164,$C$5:C164,"Carico")-SUMIFS($D$5:D164,$B$5:B164,B164,$C$5:C164,"Scarico")&lt;0,"Giacenza insufficiente",""),""))))</f>
        <v/>
      </c>
    </row>
    <row r="165" customFormat="false" ht="15" hidden="false" customHeight="false" outlineLevel="0" collapsed="false">
      <c r="A165" s="18"/>
      <c r="B165" s="12"/>
      <c r="C165" s="13"/>
      <c r="D165" s="13"/>
      <c r="E165" s="12"/>
      <c r="F165" s="14"/>
      <c r="G165" s="12"/>
      <c r="H165" s="19" t="str">
        <f aca="false">IF(B165="","",IFERROR(INDEX(Prodotti!$B$5:$B$504,MATCH(B165,Prodotti!$A$5:$A$504,0)),"Codice non trovato"))</f>
        <v/>
      </c>
      <c r="I165" s="17" t="str">
        <f aca="false">IF(OR(D165="",F165=""),"",D165*F165)</f>
        <v/>
      </c>
      <c r="J165" s="17" t="str">
        <f aca="false">IF(OR(C165&lt;&gt;"Scarico",D165="",F165="",B165=""),"",D165*(F165-IFERROR(INDEX(Prodotti!$F$5:$F$504,MATCH(B165,Prodotti!$A$5:$A$504,0)),0)))</f>
        <v/>
      </c>
      <c r="K165" s="19" t="str">
        <f aca="false">IF(B165="","",IF(ISNA(MATCH(B165,Prodotti!$A$5:$A$504,0)),"Codice non trovato",IF(OR(C165="",D165=""),"Manca tipo o quantità",IF(C165="Scarico",IF(SUMIFS($D$5:D165,$B$5:B165,B165,$C$5:C165,"Carico")-SUMIFS($D$5:D165,$B$5:B165,B165,$C$5:C165,"Scarico")&lt;0,"Giacenza insufficiente",""),""))))</f>
        <v/>
      </c>
    </row>
    <row r="166" customFormat="false" ht="15" hidden="false" customHeight="false" outlineLevel="0" collapsed="false">
      <c r="A166" s="18"/>
      <c r="B166" s="12"/>
      <c r="C166" s="13"/>
      <c r="D166" s="13"/>
      <c r="E166" s="12"/>
      <c r="F166" s="14"/>
      <c r="G166" s="12"/>
      <c r="H166" s="19" t="str">
        <f aca="false">IF(B166="","",IFERROR(INDEX(Prodotti!$B$5:$B$504,MATCH(B166,Prodotti!$A$5:$A$504,0)),"Codice non trovato"))</f>
        <v/>
      </c>
      <c r="I166" s="17" t="str">
        <f aca="false">IF(OR(D166="",F166=""),"",D166*F166)</f>
        <v/>
      </c>
      <c r="J166" s="17" t="str">
        <f aca="false">IF(OR(C166&lt;&gt;"Scarico",D166="",F166="",B166=""),"",D166*(F166-IFERROR(INDEX(Prodotti!$F$5:$F$504,MATCH(B166,Prodotti!$A$5:$A$504,0)),0)))</f>
        <v/>
      </c>
      <c r="K166" s="19" t="str">
        <f aca="false">IF(B166="","",IF(ISNA(MATCH(B166,Prodotti!$A$5:$A$504,0)),"Codice non trovato",IF(OR(C166="",D166=""),"Manca tipo o quantità",IF(C166="Scarico",IF(SUMIFS($D$5:D166,$B$5:B166,B166,$C$5:C166,"Carico")-SUMIFS($D$5:D166,$B$5:B166,B166,$C$5:C166,"Scarico")&lt;0,"Giacenza insufficiente",""),""))))</f>
        <v/>
      </c>
    </row>
    <row r="167" customFormat="false" ht="15" hidden="false" customHeight="false" outlineLevel="0" collapsed="false">
      <c r="A167" s="18"/>
      <c r="B167" s="12"/>
      <c r="C167" s="13"/>
      <c r="D167" s="13"/>
      <c r="E167" s="12"/>
      <c r="F167" s="14"/>
      <c r="G167" s="12"/>
      <c r="H167" s="19" t="str">
        <f aca="false">IF(B167="","",IFERROR(INDEX(Prodotti!$B$5:$B$504,MATCH(B167,Prodotti!$A$5:$A$504,0)),"Codice non trovato"))</f>
        <v/>
      </c>
      <c r="I167" s="17" t="str">
        <f aca="false">IF(OR(D167="",F167=""),"",D167*F167)</f>
        <v/>
      </c>
      <c r="J167" s="17" t="str">
        <f aca="false">IF(OR(C167&lt;&gt;"Scarico",D167="",F167="",B167=""),"",D167*(F167-IFERROR(INDEX(Prodotti!$F$5:$F$504,MATCH(B167,Prodotti!$A$5:$A$504,0)),0)))</f>
        <v/>
      </c>
      <c r="K167" s="19" t="str">
        <f aca="false">IF(B167="","",IF(ISNA(MATCH(B167,Prodotti!$A$5:$A$504,0)),"Codice non trovato",IF(OR(C167="",D167=""),"Manca tipo o quantità",IF(C167="Scarico",IF(SUMIFS($D$5:D167,$B$5:B167,B167,$C$5:C167,"Carico")-SUMIFS($D$5:D167,$B$5:B167,B167,$C$5:C167,"Scarico")&lt;0,"Giacenza insufficiente",""),""))))</f>
        <v/>
      </c>
    </row>
    <row r="168" customFormat="false" ht="15" hidden="false" customHeight="false" outlineLevel="0" collapsed="false">
      <c r="A168" s="18"/>
      <c r="B168" s="12"/>
      <c r="C168" s="13"/>
      <c r="D168" s="13"/>
      <c r="E168" s="12"/>
      <c r="F168" s="14"/>
      <c r="G168" s="12"/>
      <c r="H168" s="19" t="str">
        <f aca="false">IF(B168="","",IFERROR(INDEX(Prodotti!$B$5:$B$504,MATCH(B168,Prodotti!$A$5:$A$504,0)),"Codice non trovato"))</f>
        <v/>
      </c>
      <c r="I168" s="17" t="str">
        <f aca="false">IF(OR(D168="",F168=""),"",D168*F168)</f>
        <v/>
      </c>
      <c r="J168" s="17" t="str">
        <f aca="false">IF(OR(C168&lt;&gt;"Scarico",D168="",F168="",B168=""),"",D168*(F168-IFERROR(INDEX(Prodotti!$F$5:$F$504,MATCH(B168,Prodotti!$A$5:$A$504,0)),0)))</f>
        <v/>
      </c>
      <c r="K168" s="19" t="str">
        <f aca="false">IF(B168="","",IF(ISNA(MATCH(B168,Prodotti!$A$5:$A$504,0)),"Codice non trovato",IF(OR(C168="",D168=""),"Manca tipo o quantità",IF(C168="Scarico",IF(SUMIFS($D$5:D168,$B$5:B168,B168,$C$5:C168,"Carico")-SUMIFS($D$5:D168,$B$5:B168,B168,$C$5:C168,"Scarico")&lt;0,"Giacenza insufficiente",""),""))))</f>
        <v/>
      </c>
    </row>
    <row r="169" customFormat="false" ht="15" hidden="false" customHeight="false" outlineLevel="0" collapsed="false">
      <c r="A169" s="18"/>
      <c r="B169" s="12"/>
      <c r="C169" s="13"/>
      <c r="D169" s="13"/>
      <c r="E169" s="12"/>
      <c r="F169" s="14"/>
      <c r="G169" s="12"/>
      <c r="H169" s="19" t="str">
        <f aca="false">IF(B169="","",IFERROR(INDEX(Prodotti!$B$5:$B$504,MATCH(B169,Prodotti!$A$5:$A$504,0)),"Codice non trovato"))</f>
        <v/>
      </c>
      <c r="I169" s="17" t="str">
        <f aca="false">IF(OR(D169="",F169=""),"",D169*F169)</f>
        <v/>
      </c>
      <c r="J169" s="17" t="str">
        <f aca="false">IF(OR(C169&lt;&gt;"Scarico",D169="",F169="",B169=""),"",D169*(F169-IFERROR(INDEX(Prodotti!$F$5:$F$504,MATCH(B169,Prodotti!$A$5:$A$504,0)),0)))</f>
        <v/>
      </c>
      <c r="K169" s="19" t="str">
        <f aca="false">IF(B169="","",IF(ISNA(MATCH(B169,Prodotti!$A$5:$A$504,0)),"Codice non trovato",IF(OR(C169="",D169=""),"Manca tipo o quantità",IF(C169="Scarico",IF(SUMIFS($D$5:D169,$B$5:B169,B169,$C$5:C169,"Carico")-SUMIFS($D$5:D169,$B$5:B169,B169,$C$5:C169,"Scarico")&lt;0,"Giacenza insufficiente",""),""))))</f>
        <v/>
      </c>
    </row>
    <row r="170" customFormat="false" ht="15" hidden="false" customHeight="false" outlineLevel="0" collapsed="false">
      <c r="A170" s="18"/>
      <c r="B170" s="12"/>
      <c r="C170" s="13"/>
      <c r="D170" s="13"/>
      <c r="E170" s="12"/>
      <c r="F170" s="14"/>
      <c r="G170" s="12"/>
      <c r="H170" s="19" t="str">
        <f aca="false">IF(B170="","",IFERROR(INDEX(Prodotti!$B$5:$B$504,MATCH(B170,Prodotti!$A$5:$A$504,0)),"Codice non trovato"))</f>
        <v/>
      </c>
      <c r="I170" s="17" t="str">
        <f aca="false">IF(OR(D170="",F170=""),"",D170*F170)</f>
        <v/>
      </c>
      <c r="J170" s="17" t="str">
        <f aca="false">IF(OR(C170&lt;&gt;"Scarico",D170="",F170="",B170=""),"",D170*(F170-IFERROR(INDEX(Prodotti!$F$5:$F$504,MATCH(B170,Prodotti!$A$5:$A$504,0)),0)))</f>
        <v/>
      </c>
      <c r="K170" s="19" t="str">
        <f aca="false">IF(B170="","",IF(ISNA(MATCH(B170,Prodotti!$A$5:$A$504,0)),"Codice non trovato",IF(OR(C170="",D170=""),"Manca tipo o quantità",IF(C170="Scarico",IF(SUMIFS($D$5:D170,$B$5:B170,B170,$C$5:C170,"Carico")-SUMIFS($D$5:D170,$B$5:B170,B170,$C$5:C170,"Scarico")&lt;0,"Giacenza insufficiente",""),""))))</f>
        <v/>
      </c>
    </row>
    <row r="171" customFormat="false" ht="15" hidden="false" customHeight="false" outlineLevel="0" collapsed="false">
      <c r="A171" s="18"/>
      <c r="B171" s="12"/>
      <c r="C171" s="13"/>
      <c r="D171" s="13"/>
      <c r="E171" s="12"/>
      <c r="F171" s="14"/>
      <c r="G171" s="12"/>
      <c r="H171" s="19" t="str">
        <f aca="false">IF(B171="","",IFERROR(INDEX(Prodotti!$B$5:$B$504,MATCH(B171,Prodotti!$A$5:$A$504,0)),"Codice non trovato"))</f>
        <v/>
      </c>
      <c r="I171" s="17" t="str">
        <f aca="false">IF(OR(D171="",F171=""),"",D171*F171)</f>
        <v/>
      </c>
      <c r="J171" s="17" t="str">
        <f aca="false">IF(OR(C171&lt;&gt;"Scarico",D171="",F171="",B171=""),"",D171*(F171-IFERROR(INDEX(Prodotti!$F$5:$F$504,MATCH(B171,Prodotti!$A$5:$A$504,0)),0)))</f>
        <v/>
      </c>
      <c r="K171" s="19" t="str">
        <f aca="false">IF(B171="","",IF(ISNA(MATCH(B171,Prodotti!$A$5:$A$504,0)),"Codice non trovato",IF(OR(C171="",D171=""),"Manca tipo o quantità",IF(C171="Scarico",IF(SUMIFS($D$5:D171,$B$5:B171,B171,$C$5:C171,"Carico")-SUMIFS($D$5:D171,$B$5:B171,B171,$C$5:C171,"Scarico")&lt;0,"Giacenza insufficiente",""),""))))</f>
        <v/>
      </c>
    </row>
    <row r="172" customFormat="false" ht="15" hidden="false" customHeight="false" outlineLevel="0" collapsed="false">
      <c r="A172" s="18"/>
      <c r="B172" s="12"/>
      <c r="C172" s="13"/>
      <c r="D172" s="13"/>
      <c r="E172" s="12"/>
      <c r="F172" s="14"/>
      <c r="G172" s="12"/>
      <c r="H172" s="19" t="str">
        <f aca="false">IF(B172="","",IFERROR(INDEX(Prodotti!$B$5:$B$504,MATCH(B172,Prodotti!$A$5:$A$504,0)),"Codice non trovato"))</f>
        <v/>
      </c>
      <c r="I172" s="17" t="str">
        <f aca="false">IF(OR(D172="",F172=""),"",D172*F172)</f>
        <v/>
      </c>
      <c r="J172" s="17" t="str">
        <f aca="false">IF(OR(C172&lt;&gt;"Scarico",D172="",F172="",B172=""),"",D172*(F172-IFERROR(INDEX(Prodotti!$F$5:$F$504,MATCH(B172,Prodotti!$A$5:$A$504,0)),0)))</f>
        <v/>
      </c>
      <c r="K172" s="19" t="str">
        <f aca="false">IF(B172="","",IF(ISNA(MATCH(B172,Prodotti!$A$5:$A$504,0)),"Codice non trovato",IF(OR(C172="",D172=""),"Manca tipo o quantità",IF(C172="Scarico",IF(SUMIFS($D$5:D172,$B$5:B172,B172,$C$5:C172,"Carico")-SUMIFS($D$5:D172,$B$5:B172,B172,$C$5:C172,"Scarico")&lt;0,"Giacenza insufficiente",""),""))))</f>
        <v/>
      </c>
    </row>
    <row r="173" customFormat="false" ht="15" hidden="false" customHeight="false" outlineLevel="0" collapsed="false">
      <c r="A173" s="18"/>
      <c r="B173" s="12"/>
      <c r="C173" s="13"/>
      <c r="D173" s="13"/>
      <c r="E173" s="12"/>
      <c r="F173" s="14"/>
      <c r="G173" s="12"/>
      <c r="H173" s="19" t="str">
        <f aca="false">IF(B173="","",IFERROR(INDEX(Prodotti!$B$5:$B$504,MATCH(B173,Prodotti!$A$5:$A$504,0)),"Codice non trovato"))</f>
        <v/>
      </c>
      <c r="I173" s="17" t="str">
        <f aca="false">IF(OR(D173="",F173=""),"",D173*F173)</f>
        <v/>
      </c>
      <c r="J173" s="17" t="str">
        <f aca="false">IF(OR(C173&lt;&gt;"Scarico",D173="",F173="",B173=""),"",D173*(F173-IFERROR(INDEX(Prodotti!$F$5:$F$504,MATCH(B173,Prodotti!$A$5:$A$504,0)),0)))</f>
        <v/>
      </c>
      <c r="K173" s="19" t="str">
        <f aca="false">IF(B173="","",IF(ISNA(MATCH(B173,Prodotti!$A$5:$A$504,0)),"Codice non trovato",IF(OR(C173="",D173=""),"Manca tipo o quantità",IF(C173="Scarico",IF(SUMIFS($D$5:D173,$B$5:B173,B173,$C$5:C173,"Carico")-SUMIFS($D$5:D173,$B$5:B173,B173,$C$5:C173,"Scarico")&lt;0,"Giacenza insufficiente",""),""))))</f>
        <v/>
      </c>
    </row>
    <row r="174" customFormat="false" ht="15" hidden="false" customHeight="false" outlineLevel="0" collapsed="false">
      <c r="A174" s="18"/>
      <c r="B174" s="12"/>
      <c r="C174" s="13"/>
      <c r="D174" s="13"/>
      <c r="E174" s="12"/>
      <c r="F174" s="14"/>
      <c r="G174" s="12"/>
      <c r="H174" s="19" t="str">
        <f aca="false">IF(B174="","",IFERROR(INDEX(Prodotti!$B$5:$B$504,MATCH(B174,Prodotti!$A$5:$A$504,0)),"Codice non trovato"))</f>
        <v/>
      </c>
      <c r="I174" s="17" t="str">
        <f aca="false">IF(OR(D174="",F174=""),"",D174*F174)</f>
        <v/>
      </c>
      <c r="J174" s="17" t="str">
        <f aca="false">IF(OR(C174&lt;&gt;"Scarico",D174="",F174="",B174=""),"",D174*(F174-IFERROR(INDEX(Prodotti!$F$5:$F$504,MATCH(B174,Prodotti!$A$5:$A$504,0)),0)))</f>
        <v/>
      </c>
      <c r="K174" s="19" t="str">
        <f aca="false">IF(B174="","",IF(ISNA(MATCH(B174,Prodotti!$A$5:$A$504,0)),"Codice non trovato",IF(OR(C174="",D174=""),"Manca tipo o quantità",IF(C174="Scarico",IF(SUMIFS($D$5:D174,$B$5:B174,B174,$C$5:C174,"Carico")-SUMIFS($D$5:D174,$B$5:B174,B174,$C$5:C174,"Scarico")&lt;0,"Giacenza insufficiente",""),""))))</f>
        <v/>
      </c>
    </row>
    <row r="175" customFormat="false" ht="15" hidden="false" customHeight="false" outlineLevel="0" collapsed="false">
      <c r="A175" s="18"/>
      <c r="B175" s="12"/>
      <c r="C175" s="13"/>
      <c r="D175" s="13"/>
      <c r="E175" s="12"/>
      <c r="F175" s="14"/>
      <c r="G175" s="12"/>
      <c r="H175" s="19" t="str">
        <f aca="false">IF(B175="","",IFERROR(INDEX(Prodotti!$B$5:$B$504,MATCH(B175,Prodotti!$A$5:$A$504,0)),"Codice non trovato"))</f>
        <v/>
      </c>
      <c r="I175" s="17" t="str">
        <f aca="false">IF(OR(D175="",F175=""),"",D175*F175)</f>
        <v/>
      </c>
      <c r="J175" s="17" t="str">
        <f aca="false">IF(OR(C175&lt;&gt;"Scarico",D175="",F175="",B175=""),"",D175*(F175-IFERROR(INDEX(Prodotti!$F$5:$F$504,MATCH(B175,Prodotti!$A$5:$A$504,0)),0)))</f>
        <v/>
      </c>
      <c r="K175" s="19" t="str">
        <f aca="false">IF(B175="","",IF(ISNA(MATCH(B175,Prodotti!$A$5:$A$504,0)),"Codice non trovato",IF(OR(C175="",D175=""),"Manca tipo o quantità",IF(C175="Scarico",IF(SUMIFS($D$5:D175,$B$5:B175,B175,$C$5:C175,"Carico")-SUMIFS($D$5:D175,$B$5:B175,B175,$C$5:C175,"Scarico")&lt;0,"Giacenza insufficiente",""),""))))</f>
        <v/>
      </c>
    </row>
    <row r="176" customFormat="false" ht="15" hidden="false" customHeight="false" outlineLevel="0" collapsed="false">
      <c r="A176" s="18"/>
      <c r="B176" s="12"/>
      <c r="C176" s="13"/>
      <c r="D176" s="13"/>
      <c r="E176" s="12"/>
      <c r="F176" s="14"/>
      <c r="G176" s="12"/>
      <c r="H176" s="19" t="str">
        <f aca="false">IF(B176="","",IFERROR(INDEX(Prodotti!$B$5:$B$504,MATCH(B176,Prodotti!$A$5:$A$504,0)),"Codice non trovato"))</f>
        <v/>
      </c>
      <c r="I176" s="17" t="str">
        <f aca="false">IF(OR(D176="",F176=""),"",D176*F176)</f>
        <v/>
      </c>
      <c r="J176" s="17" t="str">
        <f aca="false">IF(OR(C176&lt;&gt;"Scarico",D176="",F176="",B176=""),"",D176*(F176-IFERROR(INDEX(Prodotti!$F$5:$F$504,MATCH(B176,Prodotti!$A$5:$A$504,0)),0)))</f>
        <v/>
      </c>
      <c r="K176" s="19" t="str">
        <f aca="false">IF(B176="","",IF(ISNA(MATCH(B176,Prodotti!$A$5:$A$504,0)),"Codice non trovato",IF(OR(C176="",D176=""),"Manca tipo o quantità",IF(C176="Scarico",IF(SUMIFS($D$5:D176,$B$5:B176,B176,$C$5:C176,"Carico")-SUMIFS($D$5:D176,$B$5:B176,B176,$C$5:C176,"Scarico")&lt;0,"Giacenza insufficiente",""),""))))</f>
        <v/>
      </c>
    </row>
    <row r="177" customFormat="false" ht="15" hidden="false" customHeight="false" outlineLevel="0" collapsed="false">
      <c r="A177" s="18"/>
      <c r="B177" s="12"/>
      <c r="C177" s="13"/>
      <c r="D177" s="13"/>
      <c r="E177" s="12"/>
      <c r="F177" s="14"/>
      <c r="G177" s="12"/>
      <c r="H177" s="19" t="str">
        <f aca="false">IF(B177="","",IFERROR(INDEX(Prodotti!$B$5:$B$504,MATCH(B177,Prodotti!$A$5:$A$504,0)),"Codice non trovato"))</f>
        <v/>
      </c>
      <c r="I177" s="17" t="str">
        <f aca="false">IF(OR(D177="",F177=""),"",D177*F177)</f>
        <v/>
      </c>
      <c r="J177" s="17" t="str">
        <f aca="false">IF(OR(C177&lt;&gt;"Scarico",D177="",F177="",B177=""),"",D177*(F177-IFERROR(INDEX(Prodotti!$F$5:$F$504,MATCH(B177,Prodotti!$A$5:$A$504,0)),0)))</f>
        <v/>
      </c>
      <c r="K177" s="19" t="str">
        <f aca="false">IF(B177="","",IF(ISNA(MATCH(B177,Prodotti!$A$5:$A$504,0)),"Codice non trovato",IF(OR(C177="",D177=""),"Manca tipo o quantità",IF(C177="Scarico",IF(SUMIFS($D$5:D177,$B$5:B177,B177,$C$5:C177,"Carico")-SUMIFS($D$5:D177,$B$5:B177,B177,$C$5:C177,"Scarico")&lt;0,"Giacenza insufficiente",""),""))))</f>
        <v/>
      </c>
    </row>
    <row r="178" customFormat="false" ht="15" hidden="false" customHeight="false" outlineLevel="0" collapsed="false">
      <c r="A178" s="18"/>
      <c r="B178" s="12"/>
      <c r="C178" s="13"/>
      <c r="D178" s="13"/>
      <c r="E178" s="12"/>
      <c r="F178" s="14"/>
      <c r="G178" s="12"/>
      <c r="H178" s="19" t="str">
        <f aca="false">IF(B178="","",IFERROR(INDEX(Prodotti!$B$5:$B$504,MATCH(B178,Prodotti!$A$5:$A$504,0)),"Codice non trovato"))</f>
        <v/>
      </c>
      <c r="I178" s="17" t="str">
        <f aca="false">IF(OR(D178="",F178=""),"",D178*F178)</f>
        <v/>
      </c>
      <c r="J178" s="17" t="str">
        <f aca="false">IF(OR(C178&lt;&gt;"Scarico",D178="",F178="",B178=""),"",D178*(F178-IFERROR(INDEX(Prodotti!$F$5:$F$504,MATCH(B178,Prodotti!$A$5:$A$504,0)),0)))</f>
        <v/>
      </c>
      <c r="K178" s="19" t="str">
        <f aca="false">IF(B178="","",IF(ISNA(MATCH(B178,Prodotti!$A$5:$A$504,0)),"Codice non trovato",IF(OR(C178="",D178=""),"Manca tipo o quantità",IF(C178="Scarico",IF(SUMIFS($D$5:D178,$B$5:B178,B178,$C$5:C178,"Carico")-SUMIFS($D$5:D178,$B$5:B178,B178,$C$5:C178,"Scarico")&lt;0,"Giacenza insufficiente",""),""))))</f>
        <v/>
      </c>
    </row>
    <row r="179" customFormat="false" ht="15" hidden="false" customHeight="false" outlineLevel="0" collapsed="false">
      <c r="A179" s="18"/>
      <c r="B179" s="12"/>
      <c r="C179" s="13"/>
      <c r="D179" s="13"/>
      <c r="E179" s="12"/>
      <c r="F179" s="14"/>
      <c r="G179" s="12"/>
      <c r="H179" s="19" t="str">
        <f aca="false">IF(B179="","",IFERROR(INDEX(Prodotti!$B$5:$B$504,MATCH(B179,Prodotti!$A$5:$A$504,0)),"Codice non trovato"))</f>
        <v/>
      </c>
      <c r="I179" s="17" t="str">
        <f aca="false">IF(OR(D179="",F179=""),"",D179*F179)</f>
        <v/>
      </c>
      <c r="J179" s="17" t="str">
        <f aca="false">IF(OR(C179&lt;&gt;"Scarico",D179="",F179="",B179=""),"",D179*(F179-IFERROR(INDEX(Prodotti!$F$5:$F$504,MATCH(B179,Prodotti!$A$5:$A$504,0)),0)))</f>
        <v/>
      </c>
      <c r="K179" s="19" t="str">
        <f aca="false">IF(B179="","",IF(ISNA(MATCH(B179,Prodotti!$A$5:$A$504,0)),"Codice non trovato",IF(OR(C179="",D179=""),"Manca tipo o quantità",IF(C179="Scarico",IF(SUMIFS($D$5:D179,$B$5:B179,B179,$C$5:C179,"Carico")-SUMIFS($D$5:D179,$B$5:B179,B179,$C$5:C179,"Scarico")&lt;0,"Giacenza insufficiente",""),""))))</f>
        <v/>
      </c>
    </row>
    <row r="180" customFormat="false" ht="15" hidden="false" customHeight="false" outlineLevel="0" collapsed="false">
      <c r="A180" s="18"/>
      <c r="B180" s="12"/>
      <c r="C180" s="13"/>
      <c r="D180" s="13"/>
      <c r="E180" s="12"/>
      <c r="F180" s="14"/>
      <c r="G180" s="12"/>
      <c r="H180" s="19" t="str">
        <f aca="false">IF(B180="","",IFERROR(INDEX(Prodotti!$B$5:$B$504,MATCH(B180,Prodotti!$A$5:$A$504,0)),"Codice non trovato"))</f>
        <v/>
      </c>
      <c r="I180" s="17" t="str">
        <f aca="false">IF(OR(D180="",F180=""),"",D180*F180)</f>
        <v/>
      </c>
      <c r="J180" s="17" t="str">
        <f aca="false">IF(OR(C180&lt;&gt;"Scarico",D180="",F180="",B180=""),"",D180*(F180-IFERROR(INDEX(Prodotti!$F$5:$F$504,MATCH(B180,Prodotti!$A$5:$A$504,0)),0)))</f>
        <v/>
      </c>
      <c r="K180" s="19" t="str">
        <f aca="false">IF(B180="","",IF(ISNA(MATCH(B180,Prodotti!$A$5:$A$504,0)),"Codice non trovato",IF(OR(C180="",D180=""),"Manca tipo o quantità",IF(C180="Scarico",IF(SUMIFS($D$5:D180,$B$5:B180,B180,$C$5:C180,"Carico")-SUMIFS($D$5:D180,$B$5:B180,B180,$C$5:C180,"Scarico")&lt;0,"Giacenza insufficiente",""),""))))</f>
        <v/>
      </c>
    </row>
    <row r="181" customFormat="false" ht="15" hidden="false" customHeight="false" outlineLevel="0" collapsed="false">
      <c r="A181" s="18"/>
      <c r="B181" s="12"/>
      <c r="C181" s="13"/>
      <c r="D181" s="13"/>
      <c r="E181" s="12"/>
      <c r="F181" s="14"/>
      <c r="G181" s="12"/>
      <c r="H181" s="19" t="str">
        <f aca="false">IF(B181="","",IFERROR(INDEX(Prodotti!$B$5:$B$504,MATCH(B181,Prodotti!$A$5:$A$504,0)),"Codice non trovato"))</f>
        <v/>
      </c>
      <c r="I181" s="17" t="str">
        <f aca="false">IF(OR(D181="",F181=""),"",D181*F181)</f>
        <v/>
      </c>
      <c r="J181" s="17" t="str">
        <f aca="false">IF(OR(C181&lt;&gt;"Scarico",D181="",F181="",B181=""),"",D181*(F181-IFERROR(INDEX(Prodotti!$F$5:$F$504,MATCH(B181,Prodotti!$A$5:$A$504,0)),0)))</f>
        <v/>
      </c>
      <c r="K181" s="19" t="str">
        <f aca="false">IF(B181="","",IF(ISNA(MATCH(B181,Prodotti!$A$5:$A$504,0)),"Codice non trovato",IF(OR(C181="",D181=""),"Manca tipo o quantità",IF(C181="Scarico",IF(SUMIFS($D$5:D181,$B$5:B181,B181,$C$5:C181,"Carico")-SUMIFS($D$5:D181,$B$5:B181,B181,$C$5:C181,"Scarico")&lt;0,"Giacenza insufficiente",""),""))))</f>
        <v/>
      </c>
    </row>
    <row r="182" customFormat="false" ht="15" hidden="false" customHeight="false" outlineLevel="0" collapsed="false">
      <c r="A182" s="18"/>
      <c r="B182" s="12"/>
      <c r="C182" s="13"/>
      <c r="D182" s="13"/>
      <c r="E182" s="12"/>
      <c r="F182" s="14"/>
      <c r="G182" s="12"/>
      <c r="H182" s="19" t="str">
        <f aca="false">IF(B182="","",IFERROR(INDEX(Prodotti!$B$5:$B$504,MATCH(B182,Prodotti!$A$5:$A$504,0)),"Codice non trovato"))</f>
        <v/>
      </c>
      <c r="I182" s="17" t="str">
        <f aca="false">IF(OR(D182="",F182=""),"",D182*F182)</f>
        <v/>
      </c>
      <c r="J182" s="17" t="str">
        <f aca="false">IF(OR(C182&lt;&gt;"Scarico",D182="",F182="",B182=""),"",D182*(F182-IFERROR(INDEX(Prodotti!$F$5:$F$504,MATCH(B182,Prodotti!$A$5:$A$504,0)),0)))</f>
        <v/>
      </c>
      <c r="K182" s="19" t="str">
        <f aca="false">IF(B182="","",IF(ISNA(MATCH(B182,Prodotti!$A$5:$A$504,0)),"Codice non trovato",IF(OR(C182="",D182=""),"Manca tipo o quantità",IF(C182="Scarico",IF(SUMIFS($D$5:D182,$B$5:B182,B182,$C$5:C182,"Carico")-SUMIFS($D$5:D182,$B$5:B182,B182,$C$5:C182,"Scarico")&lt;0,"Giacenza insufficiente",""),""))))</f>
        <v/>
      </c>
    </row>
    <row r="183" customFormat="false" ht="15" hidden="false" customHeight="false" outlineLevel="0" collapsed="false">
      <c r="A183" s="18"/>
      <c r="B183" s="12"/>
      <c r="C183" s="13"/>
      <c r="D183" s="13"/>
      <c r="E183" s="12"/>
      <c r="F183" s="14"/>
      <c r="G183" s="12"/>
      <c r="H183" s="19" t="str">
        <f aca="false">IF(B183="","",IFERROR(INDEX(Prodotti!$B$5:$B$504,MATCH(B183,Prodotti!$A$5:$A$504,0)),"Codice non trovato"))</f>
        <v/>
      </c>
      <c r="I183" s="17" t="str">
        <f aca="false">IF(OR(D183="",F183=""),"",D183*F183)</f>
        <v/>
      </c>
      <c r="J183" s="17" t="str">
        <f aca="false">IF(OR(C183&lt;&gt;"Scarico",D183="",F183="",B183=""),"",D183*(F183-IFERROR(INDEX(Prodotti!$F$5:$F$504,MATCH(B183,Prodotti!$A$5:$A$504,0)),0)))</f>
        <v/>
      </c>
      <c r="K183" s="19" t="str">
        <f aca="false">IF(B183="","",IF(ISNA(MATCH(B183,Prodotti!$A$5:$A$504,0)),"Codice non trovato",IF(OR(C183="",D183=""),"Manca tipo o quantità",IF(C183="Scarico",IF(SUMIFS($D$5:D183,$B$5:B183,B183,$C$5:C183,"Carico")-SUMIFS($D$5:D183,$B$5:B183,B183,$C$5:C183,"Scarico")&lt;0,"Giacenza insufficiente",""),""))))</f>
        <v/>
      </c>
    </row>
    <row r="184" customFormat="false" ht="15" hidden="false" customHeight="false" outlineLevel="0" collapsed="false">
      <c r="A184" s="18"/>
      <c r="B184" s="12"/>
      <c r="C184" s="13"/>
      <c r="D184" s="13"/>
      <c r="E184" s="12"/>
      <c r="F184" s="14"/>
      <c r="G184" s="12"/>
      <c r="H184" s="19" t="str">
        <f aca="false">IF(B184="","",IFERROR(INDEX(Prodotti!$B$5:$B$504,MATCH(B184,Prodotti!$A$5:$A$504,0)),"Codice non trovato"))</f>
        <v/>
      </c>
      <c r="I184" s="17" t="str">
        <f aca="false">IF(OR(D184="",F184=""),"",D184*F184)</f>
        <v/>
      </c>
      <c r="J184" s="17" t="str">
        <f aca="false">IF(OR(C184&lt;&gt;"Scarico",D184="",F184="",B184=""),"",D184*(F184-IFERROR(INDEX(Prodotti!$F$5:$F$504,MATCH(B184,Prodotti!$A$5:$A$504,0)),0)))</f>
        <v/>
      </c>
      <c r="K184" s="19" t="str">
        <f aca="false">IF(B184="","",IF(ISNA(MATCH(B184,Prodotti!$A$5:$A$504,0)),"Codice non trovato",IF(OR(C184="",D184=""),"Manca tipo o quantità",IF(C184="Scarico",IF(SUMIFS($D$5:D184,$B$5:B184,B184,$C$5:C184,"Carico")-SUMIFS($D$5:D184,$B$5:B184,B184,$C$5:C184,"Scarico")&lt;0,"Giacenza insufficiente",""),""))))</f>
        <v/>
      </c>
    </row>
    <row r="185" customFormat="false" ht="15" hidden="false" customHeight="false" outlineLevel="0" collapsed="false">
      <c r="A185" s="18"/>
      <c r="B185" s="12"/>
      <c r="C185" s="13"/>
      <c r="D185" s="13"/>
      <c r="E185" s="12"/>
      <c r="F185" s="14"/>
      <c r="G185" s="12"/>
      <c r="H185" s="19" t="str">
        <f aca="false">IF(B185="","",IFERROR(INDEX(Prodotti!$B$5:$B$504,MATCH(B185,Prodotti!$A$5:$A$504,0)),"Codice non trovato"))</f>
        <v/>
      </c>
      <c r="I185" s="17" t="str">
        <f aca="false">IF(OR(D185="",F185=""),"",D185*F185)</f>
        <v/>
      </c>
      <c r="J185" s="17" t="str">
        <f aca="false">IF(OR(C185&lt;&gt;"Scarico",D185="",F185="",B185=""),"",D185*(F185-IFERROR(INDEX(Prodotti!$F$5:$F$504,MATCH(B185,Prodotti!$A$5:$A$504,0)),0)))</f>
        <v/>
      </c>
      <c r="K185" s="19" t="str">
        <f aca="false">IF(B185="","",IF(ISNA(MATCH(B185,Prodotti!$A$5:$A$504,0)),"Codice non trovato",IF(OR(C185="",D185=""),"Manca tipo o quantità",IF(C185="Scarico",IF(SUMIFS($D$5:D185,$B$5:B185,B185,$C$5:C185,"Carico")-SUMIFS($D$5:D185,$B$5:B185,B185,$C$5:C185,"Scarico")&lt;0,"Giacenza insufficiente",""),""))))</f>
        <v/>
      </c>
    </row>
    <row r="186" customFormat="false" ht="15" hidden="false" customHeight="false" outlineLevel="0" collapsed="false">
      <c r="A186" s="18"/>
      <c r="B186" s="12"/>
      <c r="C186" s="13"/>
      <c r="D186" s="13"/>
      <c r="E186" s="12"/>
      <c r="F186" s="14"/>
      <c r="G186" s="12"/>
      <c r="H186" s="19" t="str">
        <f aca="false">IF(B186="","",IFERROR(INDEX(Prodotti!$B$5:$B$504,MATCH(B186,Prodotti!$A$5:$A$504,0)),"Codice non trovato"))</f>
        <v/>
      </c>
      <c r="I186" s="17" t="str">
        <f aca="false">IF(OR(D186="",F186=""),"",D186*F186)</f>
        <v/>
      </c>
      <c r="J186" s="17" t="str">
        <f aca="false">IF(OR(C186&lt;&gt;"Scarico",D186="",F186="",B186=""),"",D186*(F186-IFERROR(INDEX(Prodotti!$F$5:$F$504,MATCH(B186,Prodotti!$A$5:$A$504,0)),0)))</f>
        <v/>
      </c>
      <c r="K186" s="19" t="str">
        <f aca="false">IF(B186="","",IF(ISNA(MATCH(B186,Prodotti!$A$5:$A$504,0)),"Codice non trovato",IF(OR(C186="",D186=""),"Manca tipo o quantità",IF(C186="Scarico",IF(SUMIFS($D$5:D186,$B$5:B186,B186,$C$5:C186,"Carico")-SUMIFS($D$5:D186,$B$5:B186,B186,$C$5:C186,"Scarico")&lt;0,"Giacenza insufficiente",""),""))))</f>
        <v/>
      </c>
    </row>
    <row r="187" customFormat="false" ht="15" hidden="false" customHeight="false" outlineLevel="0" collapsed="false">
      <c r="A187" s="18"/>
      <c r="B187" s="12"/>
      <c r="C187" s="13"/>
      <c r="D187" s="13"/>
      <c r="E187" s="12"/>
      <c r="F187" s="14"/>
      <c r="G187" s="12"/>
      <c r="H187" s="19" t="str">
        <f aca="false">IF(B187="","",IFERROR(INDEX(Prodotti!$B$5:$B$504,MATCH(B187,Prodotti!$A$5:$A$504,0)),"Codice non trovato"))</f>
        <v/>
      </c>
      <c r="I187" s="17" t="str">
        <f aca="false">IF(OR(D187="",F187=""),"",D187*F187)</f>
        <v/>
      </c>
      <c r="J187" s="17" t="str">
        <f aca="false">IF(OR(C187&lt;&gt;"Scarico",D187="",F187="",B187=""),"",D187*(F187-IFERROR(INDEX(Prodotti!$F$5:$F$504,MATCH(B187,Prodotti!$A$5:$A$504,0)),0)))</f>
        <v/>
      </c>
      <c r="K187" s="19" t="str">
        <f aca="false">IF(B187="","",IF(ISNA(MATCH(B187,Prodotti!$A$5:$A$504,0)),"Codice non trovato",IF(OR(C187="",D187=""),"Manca tipo o quantità",IF(C187="Scarico",IF(SUMIFS($D$5:D187,$B$5:B187,B187,$C$5:C187,"Carico")-SUMIFS($D$5:D187,$B$5:B187,B187,$C$5:C187,"Scarico")&lt;0,"Giacenza insufficiente",""),""))))</f>
        <v/>
      </c>
    </row>
    <row r="188" customFormat="false" ht="15" hidden="false" customHeight="false" outlineLevel="0" collapsed="false">
      <c r="A188" s="18"/>
      <c r="B188" s="12"/>
      <c r="C188" s="13"/>
      <c r="D188" s="13"/>
      <c r="E188" s="12"/>
      <c r="F188" s="14"/>
      <c r="G188" s="12"/>
      <c r="H188" s="19" t="str">
        <f aca="false">IF(B188="","",IFERROR(INDEX(Prodotti!$B$5:$B$504,MATCH(B188,Prodotti!$A$5:$A$504,0)),"Codice non trovato"))</f>
        <v/>
      </c>
      <c r="I188" s="17" t="str">
        <f aca="false">IF(OR(D188="",F188=""),"",D188*F188)</f>
        <v/>
      </c>
      <c r="J188" s="17" t="str">
        <f aca="false">IF(OR(C188&lt;&gt;"Scarico",D188="",F188="",B188=""),"",D188*(F188-IFERROR(INDEX(Prodotti!$F$5:$F$504,MATCH(B188,Prodotti!$A$5:$A$504,0)),0)))</f>
        <v/>
      </c>
      <c r="K188" s="19" t="str">
        <f aca="false">IF(B188="","",IF(ISNA(MATCH(B188,Prodotti!$A$5:$A$504,0)),"Codice non trovato",IF(OR(C188="",D188=""),"Manca tipo o quantità",IF(C188="Scarico",IF(SUMIFS($D$5:D188,$B$5:B188,B188,$C$5:C188,"Carico")-SUMIFS($D$5:D188,$B$5:B188,B188,$C$5:C188,"Scarico")&lt;0,"Giacenza insufficiente",""),""))))</f>
        <v/>
      </c>
    </row>
    <row r="189" customFormat="false" ht="15" hidden="false" customHeight="false" outlineLevel="0" collapsed="false">
      <c r="A189" s="18"/>
      <c r="B189" s="12"/>
      <c r="C189" s="13"/>
      <c r="D189" s="13"/>
      <c r="E189" s="12"/>
      <c r="F189" s="14"/>
      <c r="G189" s="12"/>
      <c r="H189" s="19" t="str">
        <f aca="false">IF(B189="","",IFERROR(INDEX(Prodotti!$B$5:$B$504,MATCH(B189,Prodotti!$A$5:$A$504,0)),"Codice non trovato"))</f>
        <v/>
      </c>
      <c r="I189" s="17" t="str">
        <f aca="false">IF(OR(D189="",F189=""),"",D189*F189)</f>
        <v/>
      </c>
      <c r="J189" s="17" t="str">
        <f aca="false">IF(OR(C189&lt;&gt;"Scarico",D189="",F189="",B189=""),"",D189*(F189-IFERROR(INDEX(Prodotti!$F$5:$F$504,MATCH(B189,Prodotti!$A$5:$A$504,0)),0)))</f>
        <v/>
      </c>
      <c r="K189" s="19" t="str">
        <f aca="false">IF(B189="","",IF(ISNA(MATCH(B189,Prodotti!$A$5:$A$504,0)),"Codice non trovato",IF(OR(C189="",D189=""),"Manca tipo o quantità",IF(C189="Scarico",IF(SUMIFS($D$5:D189,$B$5:B189,B189,$C$5:C189,"Carico")-SUMIFS($D$5:D189,$B$5:B189,B189,$C$5:C189,"Scarico")&lt;0,"Giacenza insufficiente",""),""))))</f>
        <v/>
      </c>
    </row>
    <row r="190" customFormat="false" ht="15" hidden="false" customHeight="false" outlineLevel="0" collapsed="false">
      <c r="A190" s="18"/>
      <c r="B190" s="12"/>
      <c r="C190" s="13"/>
      <c r="D190" s="13"/>
      <c r="E190" s="12"/>
      <c r="F190" s="14"/>
      <c r="G190" s="12"/>
      <c r="H190" s="19" t="str">
        <f aca="false">IF(B190="","",IFERROR(INDEX(Prodotti!$B$5:$B$504,MATCH(B190,Prodotti!$A$5:$A$504,0)),"Codice non trovato"))</f>
        <v/>
      </c>
      <c r="I190" s="17" t="str">
        <f aca="false">IF(OR(D190="",F190=""),"",D190*F190)</f>
        <v/>
      </c>
      <c r="J190" s="17" t="str">
        <f aca="false">IF(OR(C190&lt;&gt;"Scarico",D190="",F190="",B190=""),"",D190*(F190-IFERROR(INDEX(Prodotti!$F$5:$F$504,MATCH(B190,Prodotti!$A$5:$A$504,0)),0)))</f>
        <v/>
      </c>
      <c r="K190" s="19" t="str">
        <f aca="false">IF(B190="","",IF(ISNA(MATCH(B190,Prodotti!$A$5:$A$504,0)),"Codice non trovato",IF(OR(C190="",D190=""),"Manca tipo o quantità",IF(C190="Scarico",IF(SUMIFS($D$5:D190,$B$5:B190,B190,$C$5:C190,"Carico")-SUMIFS($D$5:D190,$B$5:B190,B190,$C$5:C190,"Scarico")&lt;0,"Giacenza insufficiente",""),""))))</f>
        <v/>
      </c>
    </row>
    <row r="191" customFormat="false" ht="15" hidden="false" customHeight="false" outlineLevel="0" collapsed="false">
      <c r="A191" s="18"/>
      <c r="B191" s="12"/>
      <c r="C191" s="13"/>
      <c r="D191" s="13"/>
      <c r="E191" s="12"/>
      <c r="F191" s="14"/>
      <c r="G191" s="12"/>
      <c r="H191" s="19" t="str">
        <f aca="false">IF(B191="","",IFERROR(INDEX(Prodotti!$B$5:$B$504,MATCH(B191,Prodotti!$A$5:$A$504,0)),"Codice non trovato"))</f>
        <v/>
      </c>
      <c r="I191" s="17" t="str">
        <f aca="false">IF(OR(D191="",F191=""),"",D191*F191)</f>
        <v/>
      </c>
      <c r="J191" s="17" t="str">
        <f aca="false">IF(OR(C191&lt;&gt;"Scarico",D191="",F191="",B191=""),"",D191*(F191-IFERROR(INDEX(Prodotti!$F$5:$F$504,MATCH(B191,Prodotti!$A$5:$A$504,0)),0)))</f>
        <v/>
      </c>
      <c r="K191" s="19" t="str">
        <f aca="false">IF(B191="","",IF(ISNA(MATCH(B191,Prodotti!$A$5:$A$504,0)),"Codice non trovato",IF(OR(C191="",D191=""),"Manca tipo o quantità",IF(C191="Scarico",IF(SUMIFS($D$5:D191,$B$5:B191,B191,$C$5:C191,"Carico")-SUMIFS($D$5:D191,$B$5:B191,B191,$C$5:C191,"Scarico")&lt;0,"Giacenza insufficiente",""),""))))</f>
        <v/>
      </c>
    </row>
    <row r="192" customFormat="false" ht="15" hidden="false" customHeight="false" outlineLevel="0" collapsed="false">
      <c r="A192" s="18"/>
      <c r="B192" s="12"/>
      <c r="C192" s="13"/>
      <c r="D192" s="13"/>
      <c r="E192" s="12"/>
      <c r="F192" s="14"/>
      <c r="G192" s="12"/>
      <c r="H192" s="19" t="str">
        <f aca="false">IF(B192="","",IFERROR(INDEX(Prodotti!$B$5:$B$504,MATCH(B192,Prodotti!$A$5:$A$504,0)),"Codice non trovato"))</f>
        <v/>
      </c>
      <c r="I192" s="17" t="str">
        <f aca="false">IF(OR(D192="",F192=""),"",D192*F192)</f>
        <v/>
      </c>
      <c r="J192" s="17" t="str">
        <f aca="false">IF(OR(C192&lt;&gt;"Scarico",D192="",F192="",B192=""),"",D192*(F192-IFERROR(INDEX(Prodotti!$F$5:$F$504,MATCH(B192,Prodotti!$A$5:$A$504,0)),0)))</f>
        <v/>
      </c>
      <c r="K192" s="19" t="str">
        <f aca="false">IF(B192="","",IF(ISNA(MATCH(B192,Prodotti!$A$5:$A$504,0)),"Codice non trovato",IF(OR(C192="",D192=""),"Manca tipo o quantità",IF(C192="Scarico",IF(SUMIFS($D$5:D192,$B$5:B192,B192,$C$5:C192,"Carico")-SUMIFS($D$5:D192,$B$5:B192,B192,$C$5:C192,"Scarico")&lt;0,"Giacenza insufficiente",""),""))))</f>
        <v/>
      </c>
    </row>
    <row r="193" customFormat="false" ht="15" hidden="false" customHeight="false" outlineLevel="0" collapsed="false">
      <c r="A193" s="18"/>
      <c r="B193" s="12"/>
      <c r="C193" s="13"/>
      <c r="D193" s="13"/>
      <c r="E193" s="12"/>
      <c r="F193" s="14"/>
      <c r="G193" s="12"/>
      <c r="H193" s="19" t="str">
        <f aca="false">IF(B193="","",IFERROR(INDEX(Prodotti!$B$5:$B$504,MATCH(B193,Prodotti!$A$5:$A$504,0)),"Codice non trovato"))</f>
        <v/>
      </c>
      <c r="I193" s="17" t="str">
        <f aca="false">IF(OR(D193="",F193=""),"",D193*F193)</f>
        <v/>
      </c>
      <c r="J193" s="17" t="str">
        <f aca="false">IF(OR(C193&lt;&gt;"Scarico",D193="",F193="",B193=""),"",D193*(F193-IFERROR(INDEX(Prodotti!$F$5:$F$504,MATCH(B193,Prodotti!$A$5:$A$504,0)),0)))</f>
        <v/>
      </c>
      <c r="K193" s="19" t="str">
        <f aca="false">IF(B193="","",IF(ISNA(MATCH(B193,Prodotti!$A$5:$A$504,0)),"Codice non trovato",IF(OR(C193="",D193=""),"Manca tipo o quantità",IF(C193="Scarico",IF(SUMIFS($D$5:D193,$B$5:B193,B193,$C$5:C193,"Carico")-SUMIFS($D$5:D193,$B$5:B193,B193,$C$5:C193,"Scarico")&lt;0,"Giacenza insufficiente",""),""))))</f>
        <v/>
      </c>
    </row>
    <row r="194" customFormat="false" ht="15" hidden="false" customHeight="false" outlineLevel="0" collapsed="false">
      <c r="A194" s="18"/>
      <c r="B194" s="12"/>
      <c r="C194" s="13"/>
      <c r="D194" s="13"/>
      <c r="E194" s="12"/>
      <c r="F194" s="14"/>
      <c r="G194" s="12"/>
      <c r="H194" s="19" t="str">
        <f aca="false">IF(B194="","",IFERROR(INDEX(Prodotti!$B$5:$B$504,MATCH(B194,Prodotti!$A$5:$A$504,0)),"Codice non trovato"))</f>
        <v/>
      </c>
      <c r="I194" s="17" t="str">
        <f aca="false">IF(OR(D194="",F194=""),"",D194*F194)</f>
        <v/>
      </c>
      <c r="J194" s="17" t="str">
        <f aca="false">IF(OR(C194&lt;&gt;"Scarico",D194="",F194="",B194=""),"",D194*(F194-IFERROR(INDEX(Prodotti!$F$5:$F$504,MATCH(B194,Prodotti!$A$5:$A$504,0)),0)))</f>
        <v/>
      </c>
      <c r="K194" s="19" t="str">
        <f aca="false">IF(B194="","",IF(ISNA(MATCH(B194,Prodotti!$A$5:$A$504,0)),"Codice non trovato",IF(OR(C194="",D194=""),"Manca tipo o quantità",IF(C194="Scarico",IF(SUMIFS($D$5:D194,$B$5:B194,B194,$C$5:C194,"Carico")-SUMIFS($D$5:D194,$B$5:B194,B194,$C$5:C194,"Scarico")&lt;0,"Giacenza insufficiente",""),""))))</f>
        <v/>
      </c>
    </row>
    <row r="195" customFormat="false" ht="15" hidden="false" customHeight="false" outlineLevel="0" collapsed="false">
      <c r="A195" s="18"/>
      <c r="B195" s="12"/>
      <c r="C195" s="13"/>
      <c r="D195" s="13"/>
      <c r="E195" s="12"/>
      <c r="F195" s="14"/>
      <c r="G195" s="12"/>
      <c r="H195" s="19" t="str">
        <f aca="false">IF(B195="","",IFERROR(INDEX(Prodotti!$B$5:$B$504,MATCH(B195,Prodotti!$A$5:$A$504,0)),"Codice non trovato"))</f>
        <v/>
      </c>
      <c r="I195" s="17" t="str">
        <f aca="false">IF(OR(D195="",F195=""),"",D195*F195)</f>
        <v/>
      </c>
      <c r="J195" s="17" t="str">
        <f aca="false">IF(OR(C195&lt;&gt;"Scarico",D195="",F195="",B195=""),"",D195*(F195-IFERROR(INDEX(Prodotti!$F$5:$F$504,MATCH(B195,Prodotti!$A$5:$A$504,0)),0)))</f>
        <v/>
      </c>
      <c r="K195" s="19" t="str">
        <f aca="false">IF(B195="","",IF(ISNA(MATCH(B195,Prodotti!$A$5:$A$504,0)),"Codice non trovato",IF(OR(C195="",D195=""),"Manca tipo o quantità",IF(C195="Scarico",IF(SUMIFS($D$5:D195,$B$5:B195,B195,$C$5:C195,"Carico")-SUMIFS($D$5:D195,$B$5:B195,B195,$C$5:C195,"Scarico")&lt;0,"Giacenza insufficiente",""),""))))</f>
        <v/>
      </c>
    </row>
    <row r="196" customFormat="false" ht="15" hidden="false" customHeight="false" outlineLevel="0" collapsed="false">
      <c r="A196" s="18"/>
      <c r="B196" s="12"/>
      <c r="C196" s="13"/>
      <c r="D196" s="13"/>
      <c r="E196" s="12"/>
      <c r="F196" s="14"/>
      <c r="G196" s="12"/>
      <c r="H196" s="19" t="str">
        <f aca="false">IF(B196="","",IFERROR(INDEX(Prodotti!$B$5:$B$504,MATCH(B196,Prodotti!$A$5:$A$504,0)),"Codice non trovato"))</f>
        <v/>
      </c>
      <c r="I196" s="17" t="str">
        <f aca="false">IF(OR(D196="",F196=""),"",D196*F196)</f>
        <v/>
      </c>
      <c r="J196" s="17" t="str">
        <f aca="false">IF(OR(C196&lt;&gt;"Scarico",D196="",F196="",B196=""),"",D196*(F196-IFERROR(INDEX(Prodotti!$F$5:$F$504,MATCH(B196,Prodotti!$A$5:$A$504,0)),0)))</f>
        <v/>
      </c>
      <c r="K196" s="19" t="str">
        <f aca="false">IF(B196="","",IF(ISNA(MATCH(B196,Prodotti!$A$5:$A$504,0)),"Codice non trovato",IF(OR(C196="",D196=""),"Manca tipo o quantità",IF(C196="Scarico",IF(SUMIFS($D$5:D196,$B$5:B196,B196,$C$5:C196,"Carico")-SUMIFS($D$5:D196,$B$5:B196,B196,$C$5:C196,"Scarico")&lt;0,"Giacenza insufficiente",""),""))))</f>
        <v/>
      </c>
    </row>
    <row r="197" customFormat="false" ht="15" hidden="false" customHeight="false" outlineLevel="0" collapsed="false">
      <c r="A197" s="18"/>
      <c r="B197" s="12"/>
      <c r="C197" s="13"/>
      <c r="D197" s="13"/>
      <c r="E197" s="12"/>
      <c r="F197" s="14"/>
      <c r="G197" s="12"/>
      <c r="H197" s="19" t="str">
        <f aca="false">IF(B197="","",IFERROR(INDEX(Prodotti!$B$5:$B$504,MATCH(B197,Prodotti!$A$5:$A$504,0)),"Codice non trovato"))</f>
        <v/>
      </c>
      <c r="I197" s="17" t="str">
        <f aca="false">IF(OR(D197="",F197=""),"",D197*F197)</f>
        <v/>
      </c>
      <c r="J197" s="17" t="str">
        <f aca="false">IF(OR(C197&lt;&gt;"Scarico",D197="",F197="",B197=""),"",D197*(F197-IFERROR(INDEX(Prodotti!$F$5:$F$504,MATCH(B197,Prodotti!$A$5:$A$504,0)),0)))</f>
        <v/>
      </c>
      <c r="K197" s="19" t="str">
        <f aca="false">IF(B197="","",IF(ISNA(MATCH(B197,Prodotti!$A$5:$A$504,0)),"Codice non trovato",IF(OR(C197="",D197=""),"Manca tipo o quantità",IF(C197="Scarico",IF(SUMIFS($D$5:D197,$B$5:B197,B197,$C$5:C197,"Carico")-SUMIFS($D$5:D197,$B$5:B197,B197,$C$5:C197,"Scarico")&lt;0,"Giacenza insufficiente",""),""))))</f>
        <v/>
      </c>
    </row>
    <row r="198" customFormat="false" ht="15" hidden="false" customHeight="false" outlineLevel="0" collapsed="false">
      <c r="A198" s="18"/>
      <c r="B198" s="12"/>
      <c r="C198" s="13"/>
      <c r="D198" s="13"/>
      <c r="E198" s="12"/>
      <c r="F198" s="14"/>
      <c r="G198" s="12"/>
      <c r="H198" s="19" t="str">
        <f aca="false">IF(B198="","",IFERROR(INDEX(Prodotti!$B$5:$B$504,MATCH(B198,Prodotti!$A$5:$A$504,0)),"Codice non trovato"))</f>
        <v/>
      </c>
      <c r="I198" s="17" t="str">
        <f aca="false">IF(OR(D198="",F198=""),"",D198*F198)</f>
        <v/>
      </c>
      <c r="J198" s="17" t="str">
        <f aca="false">IF(OR(C198&lt;&gt;"Scarico",D198="",F198="",B198=""),"",D198*(F198-IFERROR(INDEX(Prodotti!$F$5:$F$504,MATCH(B198,Prodotti!$A$5:$A$504,0)),0)))</f>
        <v/>
      </c>
      <c r="K198" s="19" t="str">
        <f aca="false">IF(B198="","",IF(ISNA(MATCH(B198,Prodotti!$A$5:$A$504,0)),"Codice non trovato",IF(OR(C198="",D198=""),"Manca tipo o quantità",IF(C198="Scarico",IF(SUMIFS($D$5:D198,$B$5:B198,B198,$C$5:C198,"Carico")-SUMIFS($D$5:D198,$B$5:B198,B198,$C$5:C198,"Scarico")&lt;0,"Giacenza insufficiente",""),""))))</f>
        <v/>
      </c>
    </row>
    <row r="199" customFormat="false" ht="15" hidden="false" customHeight="false" outlineLevel="0" collapsed="false">
      <c r="A199" s="18"/>
      <c r="B199" s="12"/>
      <c r="C199" s="13"/>
      <c r="D199" s="13"/>
      <c r="E199" s="12"/>
      <c r="F199" s="14"/>
      <c r="G199" s="12"/>
      <c r="H199" s="19" t="str">
        <f aca="false">IF(B199="","",IFERROR(INDEX(Prodotti!$B$5:$B$504,MATCH(B199,Prodotti!$A$5:$A$504,0)),"Codice non trovato"))</f>
        <v/>
      </c>
      <c r="I199" s="17" t="str">
        <f aca="false">IF(OR(D199="",F199=""),"",D199*F199)</f>
        <v/>
      </c>
      <c r="J199" s="17" t="str">
        <f aca="false">IF(OR(C199&lt;&gt;"Scarico",D199="",F199="",B199=""),"",D199*(F199-IFERROR(INDEX(Prodotti!$F$5:$F$504,MATCH(B199,Prodotti!$A$5:$A$504,0)),0)))</f>
        <v/>
      </c>
      <c r="K199" s="19" t="str">
        <f aca="false">IF(B199="","",IF(ISNA(MATCH(B199,Prodotti!$A$5:$A$504,0)),"Codice non trovato",IF(OR(C199="",D199=""),"Manca tipo o quantità",IF(C199="Scarico",IF(SUMIFS($D$5:D199,$B$5:B199,B199,$C$5:C199,"Carico")-SUMIFS($D$5:D199,$B$5:B199,B199,$C$5:C199,"Scarico")&lt;0,"Giacenza insufficiente",""),""))))</f>
        <v/>
      </c>
    </row>
    <row r="200" customFormat="false" ht="15" hidden="false" customHeight="false" outlineLevel="0" collapsed="false">
      <c r="A200" s="18"/>
      <c r="B200" s="12"/>
      <c r="C200" s="13"/>
      <c r="D200" s="13"/>
      <c r="E200" s="12"/>
      <c r="F200" s="14"/>
      <c r="G200" s="12"/>
      <c r="H200" s="19" t="str">
        <f aca="false">IF(B200="","",IFERROR(INDEX(Prodotti!$B$5:$B$504,MATCH(B200,Prodotti!$A$5:$A$504,0)),"Codice non trovato"))</f>
        <v/>
      </c>
      <c r="I200" s="17" t="str">
        <f aca="false">IF(OR(D200="",F200=""),"",D200*F200)</f>
        <v/>
      </c>
      <c r="J200" s="17" t="str">
        <f aca="false">IF(OR(C200&lt;&gt;"Scarico",D200="",F200="",B200=""),"",D200*(F200-IFERROR(INDEX(Prodotti!$F$5:$F$504,MATCH(B200,Prodotti!$A$5:$A$504,0)),0)))</f>
        <v/>
      </c>
      <c r="K200" s="19" t="str">
        <f aca="false">IF(B200="","",IF(ISNA(MATCH(B200,Prodotti!$A$5:$A$504,0)),"Codice non trovato",IF(OR(C200="",D200=""),"Manca tipo o quantità",IF(C200="Scarico",IF(SUMIFS($D$5:D200,$B$5:B200,B200,$C$5:C200,"Carico")-SUMIFS($D$5:D200,$B$5:B200,B200,$C$5:C200,"Scarico")&lt;0,"Giacenza insufficiente",""),""))))</f>
        <v/>
      </c>
    </row>
    <row r="201" customFormat="false" ht="15" hidden="false" customHeight="false" outlineLevel="0" collapsed="false">
      <c r="A201" s="18"/>
      <c r="B201" s="12"/>
      <c r="C201" s="13"/>
      <c r="D201" s="13"/>
      <c r="E201" s="12"/>
      <c r="F201" s="14"/>
      <c r="G201" s="12"/>
      <c r="H201" s="19" t="str">
        <f aca="false">IF(B201="","",IFERROR(INDEX(Prodotti!$B$5:$B$504,MATCH(B201,Prodotti!$A$5:$A$504,0)),"Codice non trovato"))</f>
        <v/>
      </c>
      <c r="I201" s="17" t="str">
        <f aca="false">IF(OR(D201="",F201=""),"",D201*F201)</f>
        <v/>
      </c>
      <c r="J201" s="17" t="str">
        <f aca="false">IF(OR(C201&lt;&gt;"Scarico",D201="",F201="",B201=""),"",D201*(F201-IFERROR(INDEX(Prodotti!$F$5:$F$504,MATCH(B201,Prodotti!$A$5:$A$504,0)),0)))</f>
        <v/>
      </c>
      <c r="K201" s="19" t="str">
        <f aca="false">IF(B201="","",IF(ISNA(MATCH(B201,Prodotti!$A$5:$A$504,0)),"Codice non trovato",IF(OR(C201="",D201=""),"Manca tipo o quantità",IF(C201="Scarico",IF(SUMIFS($D$5:D201,$B$5:B201,B201,$C$5:C201,"Carico")-SUMIFS($D$5:D201,$B$5:B201,B201,$C$5:C201,"Scarico")&lt;0,"Giacenza insufficiente",""),""))))</f>
        <v/>
      </c>
    </row>
    <row r="202" customFormat="false" ht="15" hidden="false" customHeight="false" outlineLevel="0" collapsed="false">
      <c r="A202" s="18"/>
      <c r="B202" s="12"/>
      <c r="C202" s="13"/>
      <c r="D202" s="13"/>
      <c r="E202" s="12"/>
      <c r="F202" s="14"/>
      <c r="G202" s="12"/>
      <c r="H202" s="19" t="str">
        <f aca="false">IF(B202="","",IFERROR(INDEX(Prodotti!$B$5:$B$504,MATCH(B202,Prodotti!$A$5:$A$504,0)),"Codice non trovato"))</f>
        <v/>
      </c>
      <c r="I202" s="17" t="str">
        <f aca="false">IF(OR(D202="",F202=""),"",D202*F202)</f>
        <v/>
      </c>
      <c r="J202" s="17" t="str">
        <f aca="false">IF(OR(C202&lt;&gt;"Scarico",D202="",F202="",B202=""),"",D202*(F202-IFERROR(INDEX(Prodotti!$F$5:$F$504,MATCH(B202,Prodotti!$A$5:$A$504,0)),0)))</f>
        <v/>
      </c>
      <c r="K202" s="19" t="str">
        <f aca="false">IF(B202="","",IF(ISNA(MATCH(B202,Prodotti!$A$5:$A$504,0)),"Codice non trovato",IF(OR(C202="",D202=""),"Manca tipo o quantità",IF(C202="Scarico",IF(SUMIFS($D$5:D202,$B$5:B202,B202,$C$5:C202,"Carico")-SUMIFS($D$5:D202,$B$5:B202,B202,$C$5:C202,"Scarico")&lt;0,"Giacenza insufficiente",""),""))))</f>
        <v/>
      </c>
    </row>
    <row r="203" customFormat="false" ht="15" hidden="false" customHeight="false" outlineLevel="0" collapsed="false">
      <c r="A203" s="18"/>
      <c r="B203" s="12"/>
      <c r="C203" s="13"/>
      <c r="D203" s="13"/>
      <c r="E203" s="12"/>
      <c r="F203" s="14"/>
      <c r="G203" s="12"/>
      <c r="H203" s="19" t="str">
        <f aca="false">IF(B203="","",IFERROR(INDEX(Prodotti!$B$5:$B$504,MATCH(B203,Prodotti!$A$5:$A$504,0)),"Codice non trovato"))</f>
        <v/>
      </c>
      <c r="I203" s="17" t="str">
        <f aca="false">IF(OR(D203="",F203=""),"",D203*F203)</f>
        <v/>
      </c>
      <c r="J203" s="17" t="str">
        <f aca="false">IF(OR(C203&lt;&gt;"Scarico",D203="",F203="",B203=""),"",D203*(F203-IFERROR(INDEX(Prodotti!$F$5:$F$504,MATCH(B203,Prodotti!$A$5:$A$504,0)),0)))</f>
        <v/>
      </c>
      <c r="K203" s="19" t="str">
        <f aca="false">IF(B203="","",IF(ISNA(MATCH(B203,Prodotti!$A$5:$A$504,0)),"Codice non trovato",IF(OR(C203="",D203=""),"Manca tipo o quantità",IF(C203="Scarico",IF(SUMIFS($D$5:D203,$B$5:B203,B203,$C$5:C203,"Carico")-SUMIFS($D$5:D203,$B$5:B203,B203,$C$5:C203,"Scarico")&lt;0,"Giacenza insufficiente",""),""))))</f>
        <v/>
      </c>
    </row>
    <row r="204" customFormat="false" ht="15" hidden="false" customHeight="false" outlineLevel="0" collapsed="false">
      <c r="A204" s="18"/>
      <c r="B204" s="12"/>
      <c r="C204" s="13"/>
      <c r="D204" s="13"/>
      <c r="E204" s="12"/>
      <c r="F204" s="14"/>
      <c r="G204" s="12"/>
      <c r="H204" s="19" t="str">
        <f aca="false">IF(B204="","",IFERROR(INDEX(Prodotti!$B$5:$B$504,MATCH(B204,Prodotti!$A$5:$A$504,0)),"Codice non trovato"))</f>
        <v/>
      </c>
      <c r="I204" s="17" t="str">
        <f aca="false">IF(OR(D204="",F204=""),"",D204*F204)</f>
        <v/>
      </c>
      <c r="J204" s="17" t="str">
        <f aca="false">IF(OR(C204&lt;&gt;"Scarico",D204="",F204="",B204=""),"",D204*(F204-IFERROR(INDEX(Prodotti!$F$5:$F$504,MATCH(B204,Prodotti!$A$5:$A$504,0)),0)))</f>
        <v/>
      </c>
      <c r="K204" s="19" t="str">
        <f aca="false">IF(B204="","",IF(ISNA(MATCH(B204,Prodotti!$A$5:$A$504,0)),"Codice non trovato",IF(OR(C204="",D204=""),"Manca tipo o quantità",IF(C204="Scarico",IF(SUMIFS($D$5:D204,$B$5:B204,B204,$C$5:C204,"Carico")-SUMIFS($D$5:D204,$B$5:B204,B204,$C$5:C204,"Scarico")&lt;0,"Giacenza insufficiente",""),""))))</f>
        <v/>
      </c>
    </row>
    <row r="205" customFormat="false" ht="15" hidden="false" customHeight="false" outlineLevel="0" collapsed="false">
      <c r="A205" s="18"/>
      <c r="B205" s="12"/>
      <c r="C205" s="13"/>
      <c r="D205" s="13"/>
      <c r="E205" s="12"/>
      <c r="F205" s="14"/>
      <c r="G205" s="12"/>
      <c r="H205" s="19" t="str">
        <f aca="false">IF(B205="","",IFERROR(INDEX(Prodotti!$B$5:$B$504,MATCH(B205,Prodotti!$A$5:$A$504,0)),"Codice non trovato"))</f>
        <v/>
      </c>
      <c r="I205" s="17" t="str">
        <f aca="false">IF(OR(D205="",F205=""),"",D205*F205)</f>
        <v/>
      </c>
      <c r="J205" s="17" t="str">
        <f aca="false">IF(OR(C205&lt;&gt;"Scarico",D205="",F205="",B205=""),"",D205*(F205-IFERROR(INDEX(Prodotti!$F$5:$F$504,MATCH(B205,Prodotti!$A$5:$A$504,0)),0)))</f>
        <v/>
      </c>
      <c r="K205" s="19" t="str">
        <f aca="false">IF(B205="","",IF(ISNA(MATCH(B205,Prodotti!$A$5:$A$504,0)),"Codice non trovato",IF(OR(C205="",D205=""),"Manca tipo o quantità",IF(C205="Scarico",IF(SUMIFS($D$5:D205,$B$5:B205,B205,$C$5:C205,"Carico")-SUMIFS($D$5:D205,$B$5:B205,B205,$C$5:C205,"Scarico")&lt;0,"Giacenza insufficiente",""),""))))</f>
        <v/>
      </c>
    </row>
    <row r="206" customFormat="false" ht="15" hidden="false" customHeight="false" outlineLevel="0" collapsed="false">
      <c r="A206" s="18"/>
      <c r="B206" s="12"/>
      <c r="C206" s="13"/>
      <c r="D206" s="13"/>
      <c r="E206" s="12"/>
      <c r="F206" s="14"/>
      <c r="G206" s="12"/>
      <c r="H206" s="19" t="str">
        <f aca="false">IF(B206="","",IFERROR(INDEX(Prodotti!$B$5:$B$504,MATCH(B206,Prodotti!$A$5:$A$504,0)),"Codice non trovato"))</f>
        <v/>
      </c>
      <c r="I206" s="17" t="str">
        <f aca="false">IF(OR(D206="",F206=""),"",D206*F206)</f>
        <v/>
      </c>
      <c r="J206" s="17" t="str">
        <f aca="false">IF(OR(C206&lt;&gt;"Scarico",D206="",F206="",B206=""),"",D206*(F206-IFERROR(INDEX(Prodotti!$F$5:$F$504,MATCH(B206,Prodotti!$A$5:$A$504,0)),0)))</f>
        <v/>
      </c>
      <c r="K206" s="19" t="str">
        <f aca="false">IF(B206="","",IF(ISNA(MATCH(B206,Prodotti!$A$5:$A$504,0)),"Codice non trovato",IF(OR(C206="",D206=""),"Manca tipo o quantità",IF(C206="Scarico",IF(SUMIFS($D$5:D206,$B$5:B206,B206,$C$5:C206,"Carico")-SUMIFS($D$5:D206,$B$5:B206,B206,$C$5:C206,"Scarico")&lt;0,"Giacenza insufficiente",""),""))))</f>
        <v/>
      </c>
    </row>
    <row r="207" customFormat="false" ht="15" hidden="false" customHeight="false" outlineLevel="0" collapsed="false">
      <c r="A207" s="18"/>
      <c r="B207" s="12"/>
      <c r="C207" s="13"/>
      <c r="D207" s="13"/>
      <c r="E207" s="12"/>
      <c r="F207" s="14"/>
      <c r="G207" s="12"/>
      <c r="H207" s="19" t="str">
        <f aca="false">IF(B207="","",IFERROR(INDEX(Prodotti!$B$5:$B$504,MATCH(B207,Prodotti!$A$5:$A$504,0)),"Codice non trovato"))</f>
        <v/>
      </c>
      <c r="I207" s="17" t="str">
        <f aca="false">IF(OR(D207="",F207=""),"",D207*F207)</f>
        <v/>
      </c>
      <c r="J207" s="17" t="str">
        <f aca="false">IF(OR(C207&lt;&gt;"Scarico",D207="",F207="",B207=""),"",D207*(F207-IFERROR(INDEX(Prodotti!$F$5:$F$504,MATCH(B207,Prodotti!$A$5:$A$504,0)),0)))</f>
        <v/>
      </c>
      <c r="K207" s="19" t="str">
        <f aca="false">IF(B207="","",IF(ISNA(MATCH(B207,Prodotti!$A$5:$A$504,0)),"Codice non trovato",IF(OR(C207="",D207=""),"Manca tipo o quantità",IF(C207="Scarico",IF(SUMIFS($D$5:D207,$B$5:B207,B207,$C$5:C207,"Carico")-SUMIFS($D$5:D207,$B$5:B207,B207,$C$5:C207,"Scarico")&lt;0,"Giacenza insufficiente",""),""))))</f>
        <v/>
      </c>
    </row>
    <row r="208" customFormat="false" ht="15" hidden="false" customHeight="false" outlineLevel="0" collapsed="false">
      <c r="A208" s="18"/>
      <c r="B208" s="12"/>
      <c r="C208" s="13"/>
      <c r="D208" s="13"/>
      <c r="E208" s="12"/>
      <c r="F208" s="14"/>
      <c r="G208" s="12"/>
      <c r="H208" s="19" t="str">
        <f aca="false">IF(B208="","",IFERROR(INDEX(Prodotti!$B$5:$B$504,MATCH(B208,Prodotti!$A$5:$A$504,0)),"Codice non trovato"))</f>
        <v/>
      </c>
      <c r="I208" s="17" t="str">
        <f aca="false">IF(OR(D208="",F208=""),"",D208*F208)</f>
        <v/>
      </c>
      <c r="J208" s="17" t="str">
        <f aca="false">IF(OR(C208&lt;&gt;"Scarico",D208="",F208="",B208=""),"",D208*(F208-IFERROR(INDEX(Prodotti!$F$5:$F$504,MATCH(B208,Prodotti!$A$5:$A$504,0)),0)))</f>
        <v/>
      </c>
      <c r="K208" s="19" t="str">
        <f aca="false">IF(B208="","",IF(ISNA(MATCH(B208,Prodotti!$A$5:$A$504,0)),"Codice non trovato",IF(OR(C208="",D208=""),"Manca tipo o quantità",IF(C208="Scarico",IF(SUMIFS($D$5:D208,$B$5:B208,B208,$C$5:C208,"Carico")-SUMIFS($D$5:D208,$B$5:B208,B208,$C$5:C208,"Scarico")&lt;0,"Giacenza insufficiente",""),""))))</f>
        <v/>
      </c>
    </row>
    <row r="209" customFormat="false" ht="15" hidden="false" customHeight="false" outlineLevel="0" collapsed="false">
      <c r="A209" s="18"/>
      <c r="B209" s="12"/>
      <c r="C209" s="13"/>
      <c r="D209" s="13"/>
      <c r="E209" s="12"/>
      <c r="F209" s="14"/>
      <c r="G209" s="12"/>
      <c r="H209" s="19" t="str">
        <f aca="false">IF(B209="","",IFERROR(INDEX(Prodotti!$B$5:$B$504,MATCH(B209,Prodotti!$A$5:$A$504,0)),"Codice non trovato"))</f>
        <v/>
      </c>
      <c r="I209" s="17" t="str">
        <f aca="false">IF(OR(D209="",F209=""),"",D209*F209)</f>
        <v/>
      </c>
      <c r="J209" s="17" t="str">
        <f aca="false">IF(OR(C209&lt;&gt;"Scarico",D209="",F209="",B209=""),"",D209*(F209-IFERROR(INDEX(Prodotti!$F$5:$F$504,MATCH(B209,Prodotti!$A$5:$A$504,0)),0)))</f>
        <v/>
      </c>
      <c r="K209" s="19" t="str">
        <f aca="false">IF(B209="","",IF(ISNA(MATCH(B209,Prodotti!$A$5:$A$504,0)),"Codice non trovato",IF(OR(C209="",D209=""),"Manca tipo o quantità",IF(C209="Scarico",IF(SUMIFS($D$5:D209,$B$5:B209,B209,$C$5:C209,"Carico")-SUMIFS($D$5:D209,$B$5:B209,B209,$C$5:C209,"Scarico")&lt;0,"Giacenza insufficiente",""),""))))</f>
        <v/>
      </c>
    </row>
    <row r="210" customFormat="false" ht="15" hidden="false" customHeight="false" outlineLevel="0" collapsed="false">
      <c r="A210" s="18"/>
      <c r="B210" s="12"/>
      <c r="C210" s="13"/>
      <c r="D210" s="13"/>
      <c r="E210" s="12"/>
      <c r="F210" s="14"/>
      <c r="G210" s="12"/>
      <c r="H210" s="19" t="str">
        <f aca="false">IF(B210="","",IFERROR(INDEX(Prodotti!$B$5:$B$504,MATCH(B210,Prodotti!$A$5:$A$504,0)),"Codice non trovato"))</f>
        <v/>
      </c>
      <c r="I210" s="17" t="str">
        <f aca="false">IF(OR(D210="",F210=""),"",D210*F210)</f>
        <v/>
      </c>
      <c r="J210" s="17" t="str">
        <f aca="false">IF(OR(C210&lt;&gt;"Scarico",D210="",F210="",B210=""),"",D210*(F210-IFERROR(INDEX(Prodotti!$F$5:$F$504,MATCH(B210,Prodotti!$A$5:$A$504,0)),0)))</f>
        <v/>
      </c>
      <c r="K210" s="19" t="str">
        <f aca="false">IF(B210="","",IF(ISNA(MATCH(B210,Prodotti!$A$5:$A$504,0)),"Codice non trovato",IF(OR(C210="",D210=""),"Manca tipo o quantità",IF(C210="Scarico",IF(SUMIFS($D$5:D210,$B$5:B210,B210,$C$5:C210,"Carico")-SUMIFS($D$5:D210,$B$5:B210,B210,$C$5:C210,"Scarico")&lt;0,"Giacenza insufficiente",""),""))))</f>
        <v/>
      </c>
    </row>
    <row r="211" customFormat="false" ht="15" hidden="false" customHeight="false" outlineLevel="0" collapsed="false">
      <c r="A211" s="18"/>
      <c r="B211" s="12"/>
      <c r="C211" s="13"/>
      <c r="D211" s="13"/>
      <c r="E211" s="12"/>
      <c r="F211" s="14"/>
      <c r="G211" s="12"/>
      <c r="H211" s="19" t="str">
        <f aca="false">IF(B211="","",IFERROR(INDEX(Prodotti!$B$5:$B$504,MATCH(B211,Prodotti!$A$5:$A$504,0)),"Codice non trovato"))</f>
        <v/>
      </c>
      <c r="I211" s="17" t="str">
        <f aca="false">IF(OR(D211="",F211=""),"",D211*F211)</f>
        <v/>
      </c>
      <c r="J211" s="17" t="str">
        <f aca="false">IF(OR(C211&lt;&gt;"Scarico",D211="",F211="",B211=""),"",D211*(F211-IFERROR(INDEX(Prodotti!$F$5:$F$504,MATCH(B211,Prodotti!$A$5:$A$504,0)),0)))</f>
        <v/>
      </c>
      <c r="K211" s="19" t="str">
        <f aca="false">IF(B211="","",IF(ISNA(MATCH(B211,Prodotti!$A$5:$A$504,0)),"Codice non trovato",IF(OR(C211="",D211=""),"Manca tipo o quantità",IF(C211="Scarico",IF(SUMIFS($D$5:D211,$B$5:B211,B211,$C$5:C211,"Carico")-SUMIFS($D$5:D211,$B$5:B211,B211,$C$5:C211,"Scarico")&lt;0,"Giacenza insufficiente",""),""))))</f>
        <v/>
      </c>
    </row>
    <row r="212" customFormat="false" ht="15" hidden="false" customHeight="false" outlineLevel="0" collapsed="false">
      <c r="A212" s="18"/>
      <c r="B212" s="12"/>
      <c r="C212" s="13"/>
      <c r="D212" s="13"/>
      <c r="E212" s="12"/>
      <c r="F212" s="14"/>
      <c r="G212" s="12"/>
      <c r="H212" s="19" t="str">
        <f aca="false">IF(B212="","",IFERROR(INDEX(Prodotti!$B$5:$B$504,MATCH(B212,Prodotti!$A$5:$A$504,0)),"Codice non trovato"))</f>
        <v/>
      </c>
      <c r="I212" s="17" t="str">
        <f aca="false">IF(OR(D212="",F212=""),"",D212*F212)</f>
        <v/>
      </c>
      <c r="J212" s="17" t="str">
        <f aca="false">IF(OR(C212&lt;&gt;"Scarico",D212="",F212="",B212=""),"",D212*(F212-IFERROR(INDEX(Prodotti!$F$5:$F$504,MATCH(B212,Prodotti!$A$5:$A$504,0)),0)))</f>
        <v/>
      </c>
      <c r="K212" s="19" t="str">
        <f aca="false">IF(B212="","",IF(ISNA(MATCH(B212,Prodotti!$A$5:$A$504,0)),"Codice non trovato",IF(OR(C212="",D212=""),"Manca tipo o quantità",IF(C212="Scarico",IF(SUMIFS($D$5:D212,$B$5:B212,B212,$C$5:C212,"Carico")-SUMIFS($D$5:D212,$B$5:B212,B212,$C$5:C212,"Scarico")&lt;0,"Giacenza insufficiente",""),""))))</f>
        <v/>
      </c>
    </row>
    <row r="213" customFormat="false" ht="15" hidden="false" customHeight="false" outlineLevel="0" collapsed="false">
      <c r="A213" s="18"/>
      <c r="B213" s="12"/>
      <c r="C213" s="13"/>
      <c r="D213" s="13"/>
      <c r="E213" s="12"/>
      <c r="F213" s="14"/>
      <c r="G213" s="12"/>
      <c r="H213" s="19" t="str">
        <f aca="false">IF(B213="","",IFERROR(INDEX(Prodotti!$B$5:$B$504,MATCH(B213,Prodotti!$A$5:$A$504,0)),"Codice non trovato"))</f>
        <v/>
      </c>
      <c r="I213" s="17" t="str">
        <f aca="false">IF(OR(D213="",F213=""),"",D213*F213)</f>
        <v/>
      </c>
      <c r="J213" s="17" t="str">
        <f aca="false">IF(OR(C213&lt;&gt;"Scarico",D213="",F213="",B213=""),"",D213*(F213-IFERROR(INDEX(Prodotti!$F$5:$F$504,MATCH(B213,Prodotti!$A$5:$A$504,0)),0)))</f>
        <v/>
      </c>
      <c r="K213" s="19" t="str">
        <f aca="false">IF(B213="","",IF(ISNA(MATCH(B213,Prodotti!$A$5:$A$504,0)),"Codice non trovato",IF(OR(C213="",D213=""),"Manca tipo o quantità",IF(C213="Scarico",IF(SUMIFS($D$5:D213,$B$5:B213,B213,$C$5:C213,"Carico")-SUMIFS($D$5:D213,$B$5:B213,B213,$C$5:C213,"Scarico")&lt;0,"Giacenza insufficiente",""),""))))</f>
        <v/>
      </c>
    </row>
    <row r="214" customFormat="false" ht="15" hidden="false" customHeight="false" outlineLevel="0" collapsed="false">
      <c r="A214" s="18"/>
      <c r="B214" s="12"/>
      <c r="C214" s="13"/>
      <c r="D214" s="13"/>
      <c r="E214" s="12"/>
      <c r="F214" s="14"/>
      <c r="G214" s="12"/>
      <c r="H214" s="19" t="str">
        <f aca="false">IF(B214="","",IFERROR(INDEX(Prodotti!$B$5:$B$504,MATCH(B214,Prodotti!$A$5:$A$504,0)),"Codice non trovato"))</f>
        <v/>
      </c>
      <c r="I214" s="17" t="str">
        <f aca="false">IF(OR(D214="",F214=""),"",D214*F214)</f>
        <v/>
      </c>
      <c r="J214" s="17" t="str">
        <f aca="false">IF(OR(C214&lt;&gt;"Scarico",D214="",F214="",B214=""),"",D214*(F214-IFERROR(INDEX(Prodotti!$F$5:$F$504,MATCH(B214,Prodotti!$A$5:$A$504,0)),0)))</f>
        <v/>
      </c>
      <c r="K214" s="19" t="str">
        <f aca="false">IF(B214="","",IF(ISNA(MATCH(B214,Prodotti!$A$5:$A$504,0)),"Codice non trovato",IF(OR(C214="",D214=""),"Manca tipo o quantità",IF(C214="Scarico",IF(SUMIFS($D$5:D214,$B$5:B214,B214,$C$5:C214,"Carico")-SUMIFS($D$5:D214,$B$5:B214,B214,$C$5:C214,"Scarico")&lt;0,"Giacenza insufficiente",""),""))))</f>
        <v/>
      </c>
    </row>
    <row r="215" customFormat="false" ht="15" hidden="false" customHeight="false" outlineLevel="0" collapsed="false">
      <c r="A215" s="18"/>
      <c r="B215" s="12"/>
      <c r="C215" s="13"/>
      <c r="D215" s="13"/>
      <c r="E215" s="12"/>
      <c r="F215" s="14"/>
      <c r="G215" s="12"/>
      <c r="H215" s="19" t="str">
        <f aca="false">IF(B215="","",IFERROR(INDEX(Prodotti!$B$5:$B$504,MATCH(B215,Prodotti!$A$5:$A$504,0)),"Codice non trovato"))</f>
        <v/>
      </c>
      <c r="I215" s="17" t="str">
        <f aca="false">IF(OR(D215="",F215=""),"",D215*F215)</f>
        <v/>
      </c>
      <c r="J215" s="17" t="str">
        <f aca="false">IF(OR(C215&lt;&gt;"Scarico",D215="",F215="",B215=""),"",D215*(F215-IFERROR(INDEX(Prodotti!$F$5:$F$504,MATCH(B215,Prodotti!$A$5:$A$504,0)),0)))</f>
        <v/>
      </c>
      <c r="K215" s="19" t="str">
        <f aca="false">IF(B215="","",IF(ISNA(MATCH(B215,Prodotti!$A$5:$A$504,0)),"Codice non trovato",IF(OR(C215="",D215=""),"Manca tipo o quantità",IF(C215="Scarico",IF(SUMIFS($D$5:D215,$B$5:B215,B215,$C$5:C215,"Carico")-SUMIFS($D$5:D215,$B$5:B215,B215,$C$5:C215,"Scarico")&lt;0,"Giacenza insufficiente",""),""))))</f>
        <v/>
      </c>
    </row>
    <row r="216" customFormat="false" ht="15" hidden="false" customHeight="false" outlineLevel="0" collapsed="false">
      <c r="A216" s="18"/>
      <c r="B216" s="12"/>
      <c r="C216" s="13"/>
      <c r="D216" s="13"/>
      <c r="E216" s="12"/>
      <c r="F216" s="14"/>
      <c r="G216" s="12"/>
      <c r="H216" s="19" t="str">
        <f aca="false">IF(B216="","",IFERROR(INDEX(Prodotti!$B$5:$B$504,MATCH(B216,Prodotti!$A$5:$A$504,0)),"Codice non trovato"))</f>
        <v/>
      </c>
      <c r="I216" s="17" t="str">
        <f aca="false">IF(OR(D216="",F216=""),"",D216*F216)</f>
        <v/>
      </c>
      <c r="J216" s="17" t="str">
        <f aca="false">IF(OR(C216&lt;&gt;"Scarico",D216="",F216="",B216=""),"",D216*(F216-IFERROR(INDEX(Prodotti!$F$5:$F$504,MATCH(B216,Prodotti!$A$5:$A$504,0)),0)))</f>
        <v/>
      </c>
      <c r="K216" s="19" t="str">
        <f aca="false">IF(B216="","",IF(ISNA(MATCH(B216,Prodotti!$A$5:$A$504,0)),"Codice non trovato",IF(OR(C216="",D216=""),"Manca tipo o quantità",IF(C216="Scarico",IF(SUMIFS($D$5:D216,$B$5:B216,B216,$C$5:C216,"Carico")-SUMIFS($D$5:D216,$B$5:B216,B216,$C$5:C216,"Scarico")&lt;0,"Giacenza insufficiente",""),""))))</f>
        <v/>
      </c>
    </row>
    <row r="217" customFormat="false" ht="15" hidden="false" customHeight="false" outlineLevel="0" collapsed="false">
      <c r="A217" s="18"/>
      <c r="B217" s="12"/>
      <c r="C217" s="13"/>
      <c r="D217" s="13"/>
      <c r="E217" s="12"/>
      <c r="F217" s="14"/>
      <c r="G217" s="12"/>
      <c r="H217" s="19" t="str">
        <f aca="false">IF(B217="","",IFERROR(INDEX(Prodotti!$B$5:$B$504,MATCH(B217,Prodotti!$A$5:$A$504,0)),"Codice non trovato"))</f>
        <v/>
      </c>
      <c r="I217" s="17" t="str">
        <f aca="false">IF(OR(D217="",F217=""),"",D217*F217)</f>
        <v/>
      </c>
      <c r="J217" s="17" t="str">
        <f aca="false">IF(OR(C217&lt;&gt;"Scarico",D217="",F217="",B217=""),"",D217*(F217-IFERROR(INDEX(Prodotti!$F$5:$F$504,MATCH(B217,Prodotti!$A$5:$A$504,0)),0)))</f>
        <v/>
      </c>
      <c r="K217" s="19" t="str">
        <f aca="false">IF(B217="","",IF(ISNA(MATCH(B217,Prodotti!$A$5:$A$504,0)),"Codice non trovato",IF(OR(C217="",D217=""),"Manca tipo o quantità",IF(C217="Scarico",IF(SUMIFS($D$5:D217,$B$5:B217,B217,$C$5:C217,"Carico")-SUMIFS($D$5:D217,$B$5:B217,B217,$C$5:C217,"Scarico")&lt;0,"Giacenza insufficiente",""),""))))</f>
        <v/>
      </c>
    </row>
    <row r="218" customFormat="false" ht="15" hidden="false" customHeight="false" outlineLevel="0" collapsed="false">
      <c r="A218" s="18"/>
      <c r="B218" s="12"/>
      <c r="C218" s="13"/>
      <c r="D218" s="13"/>
      <c r="E218" s="12"/>
      <c r="F218" s="14"/>
      <c r="G218" s="12"/>
      <c r="H218" s="19" t="str">
        <f aca="false">IF(B218="","",IFERROR(INDEX(Prodotti!$B$5:$B$504,MATCH(B218,Prodotti!$A$5:$A$504,0)),"Codice non trovato"))</f>
        <v/>
      </c>
      <c r="I218" s="17" t="str">
        <f aca="false">IF(OR(D218="",F218=""),"",D218*F218)</f>
        <v/>
      </c>
      <c r="J218" s="17" t="str">
        <f aca="false">IF(OR(C218&lt;&gt;"Scarico",D218="",F218="",B218=""),"",D218*(F218-IFERROR(INDEX(Prodotti!$F$5:$F$504,MATCH(B218,Prodotti!$A$5:$A$504,0)),0)))</f>
        <v/>
      </c>
      <c r="K218" s="19" t="str">
        <f aca="false">IF(B218="","",IF(ISNA(MATCH(B218,Prodotti!$A$5:$A$504,0)),"Codice non trovato",IF(OR(C218="",D218=""),"Manca tipo o quantità",IF(C218="Scarico",IF(SUMIFS($D$5:D218,$B$5:B218,B218,$C$5:C218,"Carico")-SUMIFS($D$5:D218,$B$5:B218,B218,$C$5:C218,"Scarico")&lt;0,"Giacenza insufficiente",""),""))))</f>
        <v/>
      </c>
    </row>
    <row r="219" customFormat="false" ht="15" hidden="false" customHeight="false" outlineLevel="0" collapsed="false">
      <c r="A219" s="18"/>
      <c r="B219" s="12"/>
      <c r="C219" s="13"/>
      <c r="D219" s="13"/>
      <c r="E219" s="12"/>
      <c r="F219" s="14"/>
      <c r="G219" s="12"/>
      <c r="H219" s="19" t="str">
        <f aca="false">IF(B219="","",IFERROR(INDEX(Prodotti!$B$5:$B$504,MATCH(B219,Prodotti!$A$5:$A$504,0)),"Codice non trovato"))</f>
        <v/>
      </c>
      <c r="I219" s="17" t="str">
        <f aca="false">IF(OR(D219="",F219=""),"",D219*F219)</f>
        <v/>
      </c>
      <c r="J219" s="17" t="str">
        <f aca="false">IF(OR(C219&lt;&gt;"Scarico",D219="",F219="",B219=""),"",D219*(F219-IFERROR(INDEX(Prodotti!$F$5:$F$504,MATCH(B219,Prodotti!$A$5:$A$504,0)),0)))</f>
        <v/>
      </c>
      <c r="K219" s="19" t="str">
        <f aca="false">IF(B219="","",IF(ISNA(MATCH(B219,Prodotti!$A$5:$A$504,0)),"Codice non trovato",IF(OR(C219="",D219=""),"Manca tipo o quantità",IF(C219="Scarico",IF(SUMIFS($D$5:D219,$B$5:B219,B219,$C$5:C219,"Carico")-SUMIFS($D$5:D219,$B$5:B219,B219,$C$5:C219,"Scarico")&lt;0,"Giacenza insufficiente",""),""))))</f>
        <v/>
      </c>
    </row>
    <row r="220" customFormat="false" ht="15" hidden="false" customHeight="false" outlineLevel="0" collapsed="false">
      <c r="A220" s="18"/>
      <c r="B220" s="12"/>
      <c r="C220" s="13"/>
      <c r="D220" s="13"/>
      <c r="E220" s="12"/>
      <c r="F220" s="14"/>
      <c r="G220" s="12"/>
      <c r="H220" s="19" t="str">
        <f aca="false">IF(B220="","",IFERROR(INDEX(Prodotti!$B$5:$B$504,MATCH(B220,Prodotti!$A$5:$A$504,0)),"Codice non trovato"))</f>
        <v/>
      </c>
      <c r="I220" s="17" t="str">
        <f aca="false">IF(OR(D220="",F220=""),"",D220*F220)</f>
        <v/>
      </c>
      <c r="J220" s="17" t="str">
        <f aca="false">IF(OR(C220&lt;&gt;"Scarico",D220="",F220="",B220=""),"",D220*(F220-IFERROR(INDEX(Prodotti!$F$5:$F$504,MATCH(B220,Prodotti!$A$5:$A$504,0)),0)))</f>
        <v/>
      </c>
      <c r="K220" s="19" t="str">
        <f aca="false">IF(B220="","",IF(ISNA(MATCH(B220,Prodotti!$A$5:$A$504,0)),"Codice non trovato",IF(OR(C220="",D220=""),"Manca tipo o quantità",IF(C220="Scarico",IF(SUMIFS($D$5:D220,$B$5:B220,B220,$C$5:C220,"Carico")-SUMIFS($D$5:D220,$B$5:B220,B220,$C$5:C220,"Scarico")&lt;0,"Giacenza insufficiente",""),""))))</f>
        <v/>
      </c>
    </row>
    <row r="221" customFormat="false" ht="15" hidden="false" customHeight="false" outlineLevel="0" collapsed="false">
      <c r="A221" s="18"/>
      <c r="B221" s="12"/>
      <c r="C221" s="13"/>
      <c r="D221" s="13"/>
      <c r="E221" s="12"/>
      <c r="F221" s="14"/>
      <c r="G221" s="12"/>
      <c r="H221" s="19" t="str">
        <f aca="false">IF(B221="","",IFERROR(INDEX(Prodotti!$B$5:$B$504,MATCH(B221,Prodotti!$A$5:$A$504,0)),"Codice non trovato"))</f>
        <v/>
      </c>
      <c r="I221" s="17" t="str">
        <f aca="false">IF(OR(D221="",F221=""),"",D221*F221)</f>
        <v/>
      </c>
      <c r="J221" s="17" t="str">
        <f aca="false">IF(OR(C221&lt;&gt;"Scarico",D221="",F221="",B221=""),"",D221*(F221-IFERROR(INDEX(Prodotti!$F$5:$F$504,MATCH(B221,Prodotti!$A$5:$A$504,0)),0)))</f>
        <v/>
      </c>
      <c r="K221" s="19" t="str">
        <f aca="false">IF(B221="","",IF(ISNA(MATCH(B221,Prodotti!$A$5:$A$504,0)),"Codice non trovato",IF(OR(C221="",D221=""),"Manca tipo o quantità",IF(C221="Scarico",IF(SUMIFS($D$5:D221,$B$5:B221,B221,$C$5:C221,"Carico")-SUMIFS($D$5:D221,$B$5:B221,B221,$C$5:C221,"Scarico")&lt;0,"Giacenza insufficiente",""),""))))</f>
        <v/>
      </c>
    </row>
    <row r="222" customFormat="false" ht="15" hidden="false" customHeight="false" outlineLevel="0" collapsed="false">
      <c r="A222" s="18"/>
      <c r="B222" s="12"/>
      <c r="C222" s="13"/>
      <c r="D222" s="13"/>
      <c r="E222" s="12"/>
      <c r="F222" s="14"/>
      <c r="G222" s="12"/>
      <c r="H222" s="19" t="str">
        <f aca="false">IF(B222="","",IFERROR(INDEX(Prodotti!$B$5:$B$504,MATCH(B222,Prodotti!$A$5:$A$504,0)),"Codice non trovato"))</f>
        <v/>
      </c>
      <c r="I222" s="17" t="str">
        <f aca="false">IF(OR(D222="",F222=""),"",D222*F222)</f>
        <v/>
      </c>
      <c r="J222" s="17" t="str">
        <f aca="false">IF(OR(C222&lt;&gt;"Scarico",D222="",F222="",B222=""),"",D222*(F222-IFERROR(INDEX(Prodotti!$F$5:$F$504,MATCH(B222,Prodotti!$A$5:$A$504,0)),0)))</f>
        <v/>
      </c>
      <c r="K222" s="19" t="str">
        <f aca="false">IF(B222="","",IF(ISNA(MATCH(B222,Prodotti!$A$5:$A$504,0)),"Codice non trovato",IF(OR(C222="",D222=""),"Manca tipo o quantità",IF(C222="Scarico",IF(SUMIFS($D$5:D222,$B$5:B222,B222,$C$5:C222,"Carico")-SUMIFS($D$5:D222,$B$5:B222,B222,$C$5:C222,"Scarico")&lt;0,"Giacenza insufficiente",""),""))))</f>
        <v/>
      </c>
    </row>
    <row r="223" customFormat="false" ht="15" hidden="false" customHeight="false" outlineLevel="0" collapsed="false">
      <c r="A223" s="18"/>
      <c r="B223" s="12"/>
      <c r="C223" s="13"/>
      <c r="D223" s="13"/>
      <c r="E223" s="12"/>
      <c r="F223" s="14"/>
      <c r="G223" s="12"/>
      <c r="H223" s="19" t="str">
        <f aca="false">IF(B223="","",IFERROR(INDEX(Prodotti!$B$5:$B$504,MATCH(B223,Prodotti!$A$5:$A$504,0)),"Codice non trovato"))</f>
        <v/>
      </c>
      <c r="I223" s="17" t="str">
        <f aca="false">IF(OR(D223="",F223=""),"",D223*F223)</f>
        <v/>
      </c>
      <c r="J223" s="17" t="str">
        <f aca="false">IF(OR(C223&lt;&gt;"Scarico",D223="",F223="",B223=""),"",D223*(F223-IFERROR(INDEX(Prodotti!$F$5:$F$504,MATCH(B223,Prodotti!$A$5:$A$504,0)),0)))</f>
        <v/>
      </c>
      <c r="K223" s="19" t="str">
        <f aca="false">IF(B223="","",IF(ISNA(MATCH(B223,Prodotti!$A$5:$A$504,0)),"Codice non trovato",IF(OR(C223="",D223=""),"Manca tipo o quantità",IF(C223="Scarico",IF(SUMIFS($D$5:D223,$B$5:B223,B223,$C$5:C223,"Carico")-SUMIFS($D$5:D223,$B$5:B223,B223,$C$5:C223,"Scarico")&lt;0,"Giacenza insufficiente",""),""))))</f>
        <v/>
      </c>
    </row>
    <row r="224" customFormat="false" ht="15" hidden="false" customHeight="false" outlineLevel="0" collapsed="false">
      <c r="A224" s="18"/>
      <c r="B224" s="12"/>
      <c r="C224" s="13"/>
      <c r="D224" s="13"/>
      <c r="E224" s="12"/>
      <c r="F224" s="14"/>
      <c r="G224" s="12"/>
      <c r="H224" s="19" t="str">
        <f aca="false">IF(B224="","",IFERROR(INDEX(Prodotti!$B$5:$B$504,MATCH(B224,Prodotti!$A$5:$A$504,0)),"Codice non trovato"))</f>
        <v/>
      </c>
      <c r="I224" s="17" t="str">
        <f aca="false">IF(OR(D224="",F224=""),"",D224*F224)</f>
        <v/>
      </c>
      <c r="J224" s="17" t="str">
        <f aca="false">IF(OR(C224&lt;&gt;"Scarico",D224="",F224="",B224=""),"",D224*(F224-IFERROR(INDEX(Prodotti!$F$5:$F$504,MATCH(B224,Prodotti!$A$5:$A$504,0)),0)))</f>
        <v/>
      </c>
      <c r="K224" s="19" t="str">
        <f aca="false">IF(B224="","",IF(ISNA(MATCH(B224,Prodotti!$A$5:$A$504,0)),"Codice non trovato",IF(OR(C224="",D224=""),"Manca tipo o quantità",IF(C224="Scarico",IF(SUMIFS($D$5:D224,$B$5:B224,B224,$C$5:C224,"Carico")-SUMIFS($D$5:D224,$B$5:B224,B224,$C$5:C224,"Scarico")&lt;0,"Giacenza insufficiente",""),""))))</f>
        <v/>
      </c>
    </row>
    <row r="225" customFormat="false" ht="15" hidden="false" customHeight="false" outlineLevel="0" collapsed="false">
      <c r="A225" s="18"/>
      <c r="B225" s="12"/>
      <c r="C225" s="13"/>
      <c r="D225" s="13"/>
      <c r="E225" s="12"/>
      <c r="F225" s="14"/>
      <c r="G225" s="12"/>
      <c r="H225" s="19" t="str">
        <f aca="false">IF(B225="","",IFERROR(INDEX(Prodotti!$B$5:$B$504,MATCH(B225,Prodotti!$A$5:$A$504,0)),"Codice non trovato"))</f>
        <v/>
      </c>
      <c r="I225" s="17" t="str">
        <f aca="false">IF(OR(D225="",F225=""),"",D225*F225)</f>
        <v/>
      </c>
      <c r="J225" s="17" t="str">
        <f aca="false">IF(OR(C225&lt;&gt;"Scarico",D225="",F225="",B225=""),"",D225*(F225-IFERROR(INDEX(Prodotti!$F$5:$F$504,MATCH(B225,Prodotti!$A$5:$A$504,0)),0)))</f>
        <v/>
      </c>
      <c r="K225" s="19" t="str">
        <f aca="false">IF(B225="","",IF(ISNA(MATCH(B225,Prodotti!$A$5:$A$504,0)),"Codice non trovato",IF(OR(C225="",D225=""),"Manca tipo o quantità",IF(C225="Scarico",IF(SUMIFS($D$5:D225,$B$5:B225,B225,$C$5:C225,"Carico")-SUMIFS($D$5:D225,$B$5:B225,B225,$C$5:C225,"Scarico")&lt;0,"Giacenza insufficiente",""),""))))</f>
        <v/>
      </c>
    </row>
    <row r="226" customFormat="false" ht="15" hidden="false" customHeight="false" outlineLevel="0" collapsed="false">
      <c r="A226" s="18"/>
      <c r="B226" s="12"/>
      <c r="C226" s="13"/>
      <c r="D226" s="13"/>
      <c r="E226" s="12"/>
      <c r="F226" s="14"/>
      <c r="G226" s="12"/>
      <c r="H226" s="19" t="str">
        <f aca="false">IF(B226="","",IFERROR(INDEX(Prodotti!$B$5:$B$504,MATCH(B226,Prodotti!$A$5:$A$504,0)),"Codice non trovato"))</f>
        <v/>
      </c>
      <c r="I226" s="17" t="str">
        <f aca="false">IF(OR(D226="",F226=""),"",D226*F226)</f>
        <v/>
      </c>
      <c r="J226" s="17" t="str">
        <f aca="false">IF(OR(C226&lt;&gt;"Scarico",D226="",F226="",B226=""),"",D226*(F226-IFERROR(INDEX(Prodotti!$F$5:$F$504,MATCH(B226,Prodotti!$A$5:$A$504,0)),0)))</f>
        <v/>
      </c>
      <c r="K226" s="19" t="str">
        <f aca="false">IF(B226="","",IF(ISNA(MATCH(B226,Prodotti!$A$5:$A$504,0)),"Codice non trovato",IF(OR(C226="",D226=""),"Manca tipo o quantità",IF(C226="Scarico",IF(SUMIFS($D$5:D226,$B$5:B226,B226,$C$5:C226,"Carico")-SUMIFS($D$5:D226,$B$5:B226,B226,$C$5:C226,"Scarico")&lt;0,"Giacenza insufficiente",""),""))))</f>
        <v/>
      </c>
    </row>
    <row r="227" customFormat="false" ht="15" hidden="false" customHeight="false" outlineLevel="0" collapsed="false">
      <c r="A227" s="18"/>
      <c r="B227" s="12"/>
      <c r="C227" s="13"/>
      <c r="D227" s="13"/>
      <c r="E227" s="12"/>
      <c r="F227" s="14"/>
      <c r="G227" s="12"/>
      <c r="H227" s="19" t="str">
        <f aca="false">IF(B227="","",IFERROR(INDEX(Prodotti!$B$5:$B$504,MATCH(B227,Prodotti!$A$5:$A$504,0)),"Codice non trovato"))</f>
        <v/>
      </c>
      <c r="I227" s="17" t="str">
        <f aca="false">IF(OR(D227="",F227=""),"",D227*F227)</f>
        <v/>
      </c>
      <c r="J227" s="17" t="str">
        <f aca="false">IF(OR(C227&lt;&gt;"Scarico",D227="",F227="",B227=""),"",D227*(F227-IFERROR(INDEX(Prodotti!$F$5:$F$504,MATCH(B227,Prodotti!$A$5:$A$504,0)),0)))</f>
        <v/>
      </c>
      <c r="K227" s="19" t="str">
        <f aca="false">IF(B227="","",IF(ISNA(MATCH(B227,Prodotti!$A$5:$A$504,0)),"Codice non trovato",IF(OR(C227="",D227=""),"Manca tipo o quantità",IF(C227="Scarico",IF(SUMIFS($D$5:D227,$B$5:B227,B227,$C$5:C227,"Carico")-SUMIFS($D$5:D227,$B$5:B227,B227,$C$5:C227,"Scarico")&lt;0,"Giacenza insufficiente",""),""))))</f>
        <v/>
      </c>
    </row>
    <row r="228" customFormat="false" ht="15" hidden="false" customHeight="false" outlineLevel="0" collapsed="false">
      <c r="A228" s="18"/>
      <c r="B228" s="12"/>
      <c r="C228" s="13"/>
      <c r="D228" s="13"/>
      <c r="E228" s="12"/>
      <c r="F228" s="14"/>
      <c r="G228" s="12"/>
      <c r="H228" s="19" t="str">
        <f aca="false">IF(B228="","",IFERROR(INDEX(Prodotti!$B$5:$B$504,MATCH(B228,Prodotti!$A$5:$A$504,0)),"Codice non trovato"))</f>
        <v/>
      </c>
      <c r="I228" s="17" t="str">
        <f aca="false">IF(OR(D228="",F228=""),"",D228*F228)</f>
        <v/>
      </c>
      <c r="J228" s="17" t="str">
        <f aca="false">IF(OR(C228&lt;&gt;"Scarico",D228="",F228="",B228=""),"",D228*(F228-IFERROR(INDEX(Prodotti!$F$5:$F$504,MATCH(B228,Prodotti!$A$5:$A$504,0)),0)))</f>
        <v/>
      </c>
      <c r="K228" s="19" t="str">
        <f aca="false">IF(B228="","",IF(ISNA(MATCH(B228,Prodotti!$A$5:$A$504,0)),"Codice non trovato",IF(OR(C228="",D228=""),"Manca tipo o quantità",IF(C228="Scarico",IF(SUMIFS($D$5:D228,$B$5:B228,B228,$C$5:C228,"Carico")-SUMIFS($D$5:D228,$B$5:B228,B228,$C$5:C228,"Scarico")&lt;0,"Giacenza insufficiente",""),""))))</f>
        <v/>
      </c>
    </row>
    <row r="229" customFormat="false" ht="15" hidden="false" customHeight="false" outlineLevel="0" collapsed="false">
      <c r="A229" s="18"/>
      <c r="B229" s="12"/>
      <c r="C229" s="13"/>
      <c r="D229" s="13"/>
      <c r="E229" s="12"/>
      <c r="F229" s="14"/>
      <c r="G229" s="12"/>
      <c r="H229" s="19" t="str">
        <f aca="false">IF(B229="","",IFERROR(INDEX(Prodotti!$B$5:$B$504,MATCH(B229,Prodotti!$A$5:$A$504,0)),"Codice non trovato"))</f>
        <v/>
      </c>
      <c r="I229" s="17" t="str">
        <f aca="false">IF(OR(D229="",F229=""),"",D229*F229)</f>
        <v/>
      </c>
      <c r="J229" s="17" t="str">
        <f aca="false">IF(OR(C229&lt;&gt;"Scarico",D229="",F229="",B229=""),"",D229*(F229-IFERROR(INDEX(Prodotti!$F$5:$F$504,MATCH(B229,Prodotti!$A$5:$A$504,0)),0)))</f>
        <v/>
      </c>
      <c r="K229" s="19" t="str">
        <f aca="false">IF(B229="","",IF(ISNA(MATCH(B229,Prodotti!$A$5:$A$504,0)),"Codice non trovato",IF(OR(C229="",D229=""),"Manca tipo o quantità",IF(C229="Scarico",IF(SUMIFS($D$5:D229,$B$5:B229,B229,$C$5:C229,"Carico")-SUMIFS($D$5:D229,$B$5:B229,B229,$C$5:C229,"Scarico")&lt;0,"Giacenza insufficiente",""),""))))</f>
        <v/>
      </c>
    </row>
    <row r="230" customFormat="false" ht="15" hidden="false" customHeight="false" outlineLevel="0" collapsed="false">
      <c r="A230" s="18"/>
      <c r="B230" s="12"/>
      <c r="C230" s="13"/>
      <c r="D230" s="13"/>
      <c r="E230" s="12"/>
      <c r="F230" s="14"/>
      <c r="G230" s="12"/>
      <c r="H230" s="19" t="str">
        <f aca="false">IF(B230="","",IFERROR(INDEX(Prodotti!$B$5:$B$504,MATCH(B230,Prodotti!$A$5:$A$504,0)),"Codice non trovato"))</f>
        <v/>
      </c>
      <c r="I230" s="17" t="str">
        <f aca="false">IF(OR(D230="",F230=""),"",D230*F230)</f>
        <v/>
      </c>
      <c r="J230" s="17" t="str">
        <f aca="false">IF(OR(C230&lt;&gt;"Scarico",D230="",F230="",B230=""),"",D230*(F230-IFERROR(INDEX(Prodotti!$F$5:$F$504,MATCH(B230,Prodotti!$A$5:$A$504,0)),0)))</f>
        <v/>
      </c>
      <c r="K230" s="19" t="str">
        <f aca="false">IF(B230="","",IF(ISNA(MATCH(B230,Prodotti!$A$5:$A$504,0)),"Codice non trovato",IF(OR(C230="",D230=""),"Manca tipo o quantità",IF(C230="Scarico",IF(SUMIFS($D$5:D230,$B$5:B230,B230,$C$5:C230,"Carico")-SUMIFS($D$5:D230,$B$5:B230,B230,$C$5:C230,"Scarico")&lt;0,"Giacenza insufficiente",""),""))))</f>
        <v/>
      </c>
    </row>
    <row r="231" customFormat="false" ht="15" hidden="false" customHeight="false" outlineLevel="0" collapsed="false">
      <c r="A231" s="18"/>
      <c r="B231" s="12"/>
      <c r="C231" s="13"/>
      <c r="D231" s="13"/>
      <c r="E231" s="12"/>
      <c r="F231" s="14"/>
      <c r="G231" s="12"/>
      <c r="H231" s="19" t="str">
        <f aca="false">IF(B231="","",IFERROR(INDEX(Prodotti!$B$5:$B$504,MATCH(B231,Prodotti!$A$5:$A$504,0)),"Codice non trovato"))</f>
        <v/>
      </c>
      <c r="I231" s="17" t="str">
        <f aca="false">IF(OR(D231="",F231=""),"",D231*F231)</f>
        <v/>
      </c>
      <c r="J231" s="17" t="str">
        <f aca="false">IF(OR(C231&lt;&gt;"Scarico",D231="",F231="",B231=""),"",D231*(F231-IFERROR(INDEX(Prodotti!$F$5:$F$504,MATCH(B231,Prodotti!$A$5:$A$504,0)),0)))</f>
        <v/>
      </c>
      <c r="K231" s="19" t="str">
        <f aca="false">IF(B231="","",IF(ISNA(MATCH(B231,Prodotti!$A$5:$A$504,0)),"Codice non trovato",IF(OR(C231="",D231=""),"Manca tipo o quantità",IF(C231="Scarico",IF(SUMIFS($D$5:D231,$B$5:B231,B231,$C$5:C231,"Carico")-SUMIFS($D$5:D231,$B$5:B231,B231,$C$5:C231,"Scarico")&lt;0,"Giacenza insufficiente",""),""))))</f>
        <v/>
      </c>
    </row>
    <row r="232" customFormat="false" ht="15" hidden="false" customHeight="false" outlineLevel="0" collapsed="false">
      <c r="A232" s="18"/>
      <c r="B232" s="12"/>
      <c r="C232" s="13"/>
      <c r="D232" s="13"/>
      <c r="E232" s="12"/>
      <c r="F232" s="14"/>
      <c r="G232" s="12"/>
      <c r="H232" s="19" t="str">
        <f aca="false">IF(B232="","",IFERROR(INDEX(Prodotti!$B$5:$B$504,MATCH(B232,Prodotti!$A$5:$A$504,0)),"Codice non trovato"))</f>
        <v/>
      </c>
      <c r="I232" s="17" t="str">
        <f aca="false">IF(OR(D232="",F232=""),"",D232*F232)</f>
        <v/>
      </c>
      <c r="J232" s="17" t="str">
        <f aca="false">IF(OR(C232&lt;&gt;"Scarico",D232="",F232="",B232=""),"",D232*(F232-IFERROR(INDEX(Prodotti!$F$5:$F$504,MATCH(B232,Prodotti!$A$5:$A$504,0)),0)))</f>
        <v/>
      </c>
      <c r="K232" s="19" t="str">
        <f aca="false">IF(B232="","",IF(ISNA(MATCH(B232,Prodotti!$A$5:$A$504,0)),"Codice non trovato",IF(OR(C232="",D232=""),"Manca tipo o quantità",IF(C232="Scarico",IF(SUMIFS($D$5:D232,$B$5:B232,B232,$C$5:C232,"Carico")-SUMIFS($D$5:D232,$B$5:B232,B232,$C$5:C232,"Scarico")&lt;0,"Giacenza insufficiente",""),""))))</f>
        <v/>
      </c>
    </row>
    <row r="233" customFormat="false" ht="15" hidden="false" customHeight="false" outlineLevel="0" collapsed="false">
      <c r="A233" s="18"/>
      <c r="B233" s="12"/>
      <c r="C233" s="13"/>
      <c r="D233" s="13"/>
      <c r="E233" s="12"/>
      <c r="F233" s="14"/>
      <c r="G233" s="12"/>
      <c r="H233" s="19" t="str">
        <f aca="false">IF(B233="","",IFERROR(INDEX(Prodotti!$B$5:$B$504,MATCH(B233,Prodotti!$A$5:$A$504,0)),"Codice non trovato"))</f>
        <v/>
      </c>
      <c r="I233" s="17" t="str">
        <f aca="false">IF(OR(D233="",F233=""),"",D233*F233)</f>
        <v/>
      </c>
      <c r="J233" s="17" t="str">
        <f aca="false">IF(OR(C233&lt;&gt;"Scarico",D233="",F233="",B233=""),"",D233*(F233-IFERROR(INDEX(Prodotti!$F$5:$F$504,MATCH(B233,Prodotti!$A$5:$A$504,0)),0)))</f>
        <v/>
      </c>
      <c r="K233" s="19" t="str">
        <f aca="false">IF(B233="","",IF(ISNA(MATCH(B233,Prodotti!$A$5:$A$504,0)),"Codice non trovato",IF(OR(C233="",D233=""),"Manca tipo o quantità",IF(C233="Scarico",IF(SUMIFS($D$5:D233,$B$5:B233,B233,$C$5:C233,"Carico")-SUMIFS($D$5:D233,$B$5:B233,B233,$C$5:C233,"Scarico")&lt;0,"Giacenza insufficiente",""),""))))</f>
        <v/>
      </c>
    </row>
    <row r="234" customFormat="false" ht="15" hidden="false" customHeight="false" outlineLevel="0" collapsed="false">
      <c r="A234" s="18"/>
      <c r="B234" s="12"/>
      <c r="C234" s="13"/>
      <c r="D234" s="13"/>
      <c r="E234" s="12"/>
      <c r="F234" s="14"/>
      <c r="G234" s="12"/>
      <c r="H234" s="19" t="str">
        <f aca="false">IF(B234="","",IFERROR(INDEX(Prodotti!$B$5:$B$504,MATCH(B234,Prodotti!$A$5:$A$504,0)),"Codice non trovato"))</f>
        <v/>
      </c>
      <c r="I234" s="17" t="str">
        <f aca="false">IF(OR(D234="",F234=""),"",D234*F234)</f>
        <v/>
      </c>
      <c r="J234" s="17" t="str">
        <f aca="false">IF(OR(C234&lt;&gt;"Scarico",D234="",F234="",B234=""),"",D234*(F234-IFERROR(INDEX(Prodotti!$F$5:$F$504,MATCH(B234,Prodotti!$A$5:$A$504,0)),0)))</f>
        <v/>
      </c>
      <c r="K234" s="19" t="str">
        <f aca="false">IF(B234="","",IF(ISNA(MATCH(B234,Prodotti!$A$5:$A$504,0)),"Codice non trovato",IF(OR(C234="",D234=""),"Manca tipo o quantità",IF(C234="Scarico",IF(SUMIFS($D$5:D234,$B$5:B234,B234,$C$5:C234,"Carico")-SUMIFS($D$5:D234,$B$5:B234,B234,$C$5:C234,"Scarico")&lt;0,"Giacenza insufficiente",""),""))))</f>
        <v/>
      </c>
    </row>
    <row r="235" customFormat="false" ht="15" hidden="false" customHeight="false" outlineLevel="0" collapsed="false">
      <c r="A235" s="18"/>
      <c r="B235" s="12"/>
      <c r="C235" s="13"/>
      <c r="D235" s="13"/>
      <c r="E235" s="12"/>
      <c r="F235" s="14"/>
      <c r="G235" s="12"/>
      <c r="H235" s="19" t="str">
        <f aca="false">IF(B235="","",IFERROR(INDEX(Prodotti!$B$5:$B$504,MATCH(B235,Prodotti!$A$5:$A$504,0)),"Codice non trovato"))</f>
        <v/>
      </c>
      <c r="I235" s="17" t="str">
        <f aca="false">IF(OR(D235="",F235=""),"",D235*F235)</f>
        <v/>
      </c>
      <c r="J235" s="17" t="str">
        <f aca="false">IF(OR(C235&lt;&gt;"Scarico",D235="",F235="",B235=""),"",D235*(F235-IFERROR(INDEX(Prodotti!$F$5:$F$504,MATCH(B235,Prodotti!$A$5:$A$504,0)),0)))</f>
        <v/>
      </c>
      <c r="K235" s="19" t="str">
        <f aca="false">IF(B235="","",IF(ISNA(MATCH(B235,Prodotti!$A$5:$A$504,0)),"Codice non trovato",IF(OR(C235="",D235=""),"Manca tipo o quantità",IF(C235="Scarico",IF(SUMIFS($D$5:D235,$B$5:B235,B235,$C$5:C235,"Carico")-SUMIFS($D$5:D235,$B$5:B235,B235,$C$5:C235,"Scarico")&lt;0,"Giacenza insufficiente",""),""))))</f>
        <v/>
      </c>
    </row>
    <row r="236" customFormat="false" ht="15" hidden="false" customHeight="false" outlineLevel="0" collapsed="false">
      <c r="A236" s="18"/>
      <c r="B236" s="12"/>
      <c r="C236" s="13"/>
      <c r="D236" s="13"/>
      <c r="E236" s="12"/>
      <c r="F236" s="14"/>
      <c r="G236" s="12"/>
      <c r="H236" s="19" t="str">
        <f aca="false">IF(B236="","",IFERROR(INDEX(Prodotti!$B$5:$B$504,MATCH(B236,Prodotti!$A$5:$A$504,0)),"Codice non trovato"))</f>
        <v/>
      </c>
      <c r="I236" s="17" t="str">
        <f aca="false">IF(OR(D236="",F236=""),"",D236*F236)</f>
        <v/>
      </c>
      <c r="J236" s="17" t="str">
        <f aca="false">IF(OR(C236&lt;&gt;"Scarico",D236="",F236="",B236=""),"",D236*(F236-IFERROR(INDEX(Prodotti!$F$5:$F$504,MATCH(B236,Prodotti!$A$5:$A$504,0)),0)))</f>
        <v/>
      </c>
      <c r="K236" s="19" t="str">
        <f aca="false">IF(B236="","",IF(ISNA(MATCH(B236,Prodotti!$A$5:$A$504,0)),"Codice non trovato",IF(OR(C236="",D236=""),"Manca tipo o quantità",IF(C236="Scarico",IF(SUMIFS($D$5:D236,$B$5:B236,B236,$C$5:C236,"Carico")-SUMIFS($D$5:D236,$B$5:B236,B236,$C$5:C236,"Scarico")&lt;0,"Giacenza insufficiente",""),""))))</f>
        <v/>
      </c>
    </row>
    <row r="237" customFormat="false" ht="15" hidden="false" customHeight="false" outlineLevel="0" collapsed="false">
      <c r="A237" s="18"/>
      <c r="B237" s="12"/>
      <c r="C237" s="13"/>
      <c r="D237" s="13"/>
      <c r="E237" s="12"/>
      <c r="F237" s="14"/>
      <c r="G237" s="12"/>
      <c r="H237" s="19" t="str">
        <f aca="false">IF(B237="","",IFERROR(INDEX(Prodotti!$B$5:$B$504,MATCH(B237,Prodotti!$A$5:$A$504,0)),"Codice non trovato"))</f>
        <v/>
      </c>
      <c r="I237" s="17" t="str">
        <f aca="false">IF(OR(D237="",F237=""),"",D237*F237)</f>
        <v/>
      </c>
      <c r="J237" s="17" t="str">
        <f aca="false">IF(OR(C237&lt;&gt;"Scarico",D237="",F237="",B237=""),"",D237*(F237-IFERROR(INDEX(Prodotti!$F$5:$F$504,MATCH(B237,Prodotti!$A$5:$A$504,0)),0)))</f>
        <v/>
      </c>
      <c r="K237" s="19" t="str">
        <f aca="false">IF(B237="","",IF(ISNA(MATCH(B237,Prodotti!$A$5:$A$504,0)),"Codice non trovato",IF(OR(C237="",D237=""),"Manca tipo o quantità",IF(C237="Scarico",IF(SUMIFS($D$5:D237,$B$5:B237,B237,$C$5:C237,"Carico")-SUMIFS($D$5:D237,$B$5:B237,B237,$C$5:C237,"Scarico")&lt;0,"Giacenza insufficiente",""),""))))</f>
        <v/>
      </c>
    </row>
    <row r="238" customFormat="false" ht="15" hidden="false" customHeight="false" outlineLevel="0" collapsed="false">
      <c r="A238" s="18"/>
      <c r="B238" s="12"/>
      <c r="C238" s="13"/>
      <c r="D238" s="13"/>
      <c r="E238" s="12"/>
      <c r="F238" s="14"/>
      <c r="G238" s="12"/>
      <c r="H238" s="19" t="str">
        <f aca="false">IF(B238="","",IFERROR(INDEX(Prodotti!$B$5:$B$504,MATCH(B238,Prodotti!$A$5:$A$504,0)),"Codice non trovato"))</f>
        <v/>
      </c>
      <c r="I238" s="17" t="str">
        <f aca="false">IF(OR(D238="",F238=""),"",D238*F238)</f>
        <v/>
      </c>
      <c r="J238" s="17" t="str">
        <f aca="false">IF(OR(C238&lt;&gt;"Scarico",D238="",F238="",B238=""),"",D238*(F238-IFERROR(INDEX(Prodotti!$F$5:$F$504,MATCH(B238,Prodotti!$A$5:$A$504,0)),0)))</f>
        <v/>
      </c>
      <c r="K238" s="19" t="str">
        <f aca="false">IF(B238="","",IF(ISNA(MATCH(B238,Prodotti!$A$5:$A$504,0)),"Codice non trovato",IF(OR(C238="",D238=""),"Manca tipo o quantità",IF(C238="Scarico",IF(SUMIFS($D$5:D238,$B$5:B238,B238,$C$5:C238,"Carico")-SUMIFS($D$5:D238,$B$5:B238,B238,$C$5:C238,"Scarico")&lt;0,"Giacenza insufficiente",""),""))))</f>
        <v/>
      </c>
    </row>
    <row r="239" customFormat="false" ht="15" hidden="false" customHeight="false" outlineLevel="0" collapsed="false">
      <c r="A239" s="18"/>
      <c r="B239" s="12"/>
      <c r="C239" s="13"/>
      <c r="D239" s="13"/>
      <c r="E239" s="12"/>
      <c r="F239" s="14"/>
      <c r="G239" s="12"/>
      <c r="H239" s="19" t="str">
        <f aca="false">IF(B239="","",IFERROR(INDEX(Prodotti!$B$5:$B$504,MATCH(B239,Prodotti!$A$5:$A$504,0)),"Codice non trovato"))</f>
        <v/>
      </c>
      <c r="I239" s="17" t="str">
        <f aca="false">IF(OR(D239="",F239=""),"",D239*F239)</f>
        <v/>
      </c>
      <c r="J239" s="17" t="str">
        <f aca="false">IF(OR(C239&lt;&gt;"Scarico",D239="",F239="",B239=""),"",D239*(F239-IFERROR(INDEX(Prodotti!$F$5:$F$504,MATCH(B239,Prodotti!$A$5:$A$504,0)),0)))</f>
        <v/>
      </c>
      <c r="K239" s="19" t="str">
        <f aca="false">IF(B239="","",IF(ISNA(MATCH(B239,Prodotti!$A$5:$A$504,0)),"Codice non trovato",IF(OR(C239="",D239=""),"Manca tipo o quantità",IF(C239="Scarico",IF(SUMIFS($D$5:D239,$B$5:B239,B239,$C$5:C239,"Carico")-SUMIFS($D$5:D239,$B$5:B239,B239,$C$5:C239,"Scarico")&lt;0,"Giacenza insufficiente",""),""))))</f>
        <v/>
      </c>
    </row>
    <row r="240" customFormat="false" ht="15" hidden="false" customHeight="false" outlineLevel="0" collapsed="false">
      <c r="A240" s="18"/>
      <c r="B240" s="12"/>
      <c r="C240" s="13"/>
      <c r="D240" s="13"/>
      <c r="E240" s="12"/>
      <c r="F240" s="14"/>
      <c r="G240" s="12"/>
      <c r="H240" s="19" t="str">
        <f aca="false">IF(B240="","",IFERROR(INDEX(Prodotti!$B$5:$B$504,MATCH(B240,Prodotti!$A$5:$A$504,0)),"Codice non trovato"))</f>
        <v/>
      </c>
      <c r="I240" s="17" t="str">
        <f aca="false">IF(OR(D240="",F240=""),"",D240*F240)</f>
        <v/>
      </c>
      <c r="J240" s="17" t="str">
        <f aca="false">IF(OR(C240&lt;&gt;"Scarico",D240="",F240="",B240=""),"",D240*(F240-IFERROR(INDEX(Prodotti!$F$5:$F$504,MATCH(B240,Prodotti!$A$5:$A$504,0)),0)))</f>
        <v/>
      </c>
      <c r="K240" s="19" t="str">
        <f aca="false">IF(B240="","",IF(ISNA(MATCH(B240,Prodotti!$A$5:$A$504,0)),"Codice non trovato",IF(OR(C240="",D240=""),"Manca tipo o quantità",IF(C240="Scarico",IF(SUMIFS($D$5:D240,$B$5:B240,B240,$C$5:C240,"Carico")-SUMIFS($D$5:D240,$B$5:B240,B240,$C$5:C240,"Scarico")&lt;0,"Giacenza insufficiente",""),""))))</f>
        <v/>
      </c>
    </row>
    <row r="241" customFormat="false" ht="15" hidden="false" customHeight="false" outlineLevel="0" collapsed="false">
      <c r="A241" s="18"/>
      <c r="B241" s="12"/>
      <c r="C241" s="13"/>
      <c r="D241" s="13"/>
      <c r="E241" s="12"/>
      <c r="F241" s="14"/>
      <c r="G241" s="12"/>
      <c r="H241" s="19" t="str">
        <f aca="false">IF(B241="","",IFERROR(INDEX(Prodotti!$B$5:$B$504,MATCH(B241,Prodotti!$A$5:$A$504,0)),"Codice non trovato"))</f>
        <v/>
      </c>
      <c r="I241" s="17" t="str">
        <f aca="false">IF(OR(D241="",F241=""),"",D241*F241)</f>
        <v/>
      </c>
      <c r="J241" s="17" t="str">
        <f aca="false">IF(OR(C241&lt;&gt;"Scarico",D241="",F241="",B241=""),"",D241*(F241-IFERROR(INDEX(Prodotti!$F$5:$F$504,MATCH(B241,Prodotti!$A$5:$A$504,0)),0)))</f>
        <v/>
      </c>
      <c r="K241" s="19" t="str">
        <f aca="false">IF(B241="","",IF(ISNA(MATCH(B241,Prodotti!$A$5:$A$504,0)),"Codice non trovato",IF(OR(C241="",D241=""),"Manca tipo o quantità",IF(C241="Scarico",IF(SUMIFS($D$5:D241,$B$5:B241,B241,$C$5:C241,"Carico")-SUMIFS($D$5:D241,$B$5:B241,B241,$C$5:C241,"Scarico")&lt;0,"Giacenza insufficiente",""),""))))</f>
        <v/>
      </c>
    </row>
    <row r="242" customFormat="false" ht="15" hidden="false" customHeight="false" outlineLevel="0" collapsed="false">
      <c r="A242" s="18"/>
      <c r="B242" s="12"/>
      <c r="C242" s="13"/>
      <c r="D242" s="13"/>
      <c r="E242" s="12"/>
      <c r="F242" s="14"/>
      <c r="G242" s="12"/>
      <c r="H242" s="19" t="str">
        <f aca="false">IF(B242="","",IFERROR(INDEX(Prodotti!$B$5:$B$504,MATCH(B242,Prodotti!$A$5:$A$504,0)),"Codice non trovato"))</f>
        <v/>
      </c>
      <c r="I242" s="17" t="str">
        <f aca="false">IF(OR(D242="",F242=""),"",D242*F242)</f>
        <v/>
      </c>
      <c r="J242" s="17" t="str">
        <f aca="false">IF(OR(C242&lt;&gt;"Scarico",D242="",F242="",B242=""),"",D242*(F242-IFERROR(INDEX(Prodotti!$F$5:$F$504,MATCH(B242,Prodotti!$A$5:$A$504,0)),0)))</f>
        <v/>
      </c>
      <c r="K242" s="19" t="str">
        <f aca="false">IF(B242="","",IF(ISNA(MATCH(B242,Prodotti!$A$5:$A$504,0)),"Codice non trovato",IF(OR(C242="",D242=""),"Manca tipo o quantità",IF(C242="Scarico",IF(SUMIFS($D$5:D242,$B$5:B242,B242,$C$5:C242,"Carico")-SUMIFS($D$5:D242,$B$5:B242,B242,$C$5:C242,"Scarico")&lt;0,"Giacenza insufficiente",""),""))))</f>
        <v/>
      </c>
    </row>
    <row r="243" customFormat="false" ht="15" hidden="false" customHeight="false" outlineLevel="0" collapsed="false">
      <c r="A243" s="18"/>
      <c r="B243" s="12"/>
      <c r="C243" s="13"/>
      <c r="D243" s="13"/>
      <c r="E243" s="12"/>
      <c r="F243" s="14"/>
      <c r="G243" s="12"/>
      <c r="H243" s="19" t="str">
        <f aca="false">IF(B243="","",IFERROR(INDEX(Prodotti!$B$5:$B$504,MATCH(B243,Prodotti!$A$5:$A$504,0)),"Codice non trovato"))</f>
        <v/>
      </c>
      <c r="I243" s="17" t="str">
        <f aca="false">IF(OR(D243="",F243=""),"",D243*F243)</f>
        <v/>
      </c>
      <c r="J243" s="17" t="str">
        <f aca="false">IF(OR(C243&lt;&gt;"Scarico",D243="",F243="",B243=""),"",D243*(F243-IFERROR(INDEX(Prodotti!$F$5:$F$504,MATCH(B243,Prodotti!$A$5:$A$504,0)),0)))</f>
        <v/>
      </c>
      <c r="K243" s="19" t="str">
        <f aca="false">IF(B243="","",IF(ISNA(MATCH(B243,Prodotti!$A$5:$A$504,0)),"Codice non trovato",IF(OR(C243="",D243=""),"Manca tipo o quantità",IF(C243="Scarico",IF(SUMIFS($D$5:D243,$B$5:B243,B243,$C$5:C243,"Carico")-SUMIFS($D$5:D243,$B$5:B243,B243,$C$5:C243,"Scarico")&lt;0,"Giacenza insufficiente",""),""))))</f>
        <v/>
      </c>
    </row>
    <row r="244" customFormat="false" ht="15" hidden="false" customHeight="false" outlineLevel="0" collapsed="false">
      <c r="A244" s="18"/>
      <c r="B244" s="12"/>
      <c r="C244" s="13"/>
      <c r="D244" s="13"/>
      <c r="E244" s="12"/>
      <c r="F244" s="14"/>
      <c r="G244" s="12"/>
      <c r="H244" s="19" t="str">
        <f aca="false">IF(B244="","",IFERROR(INDEX(Prodotti!$B$5:$B$504,MATCH(B244,Prodotti!$A$5:$A$504,0)),"Codice non trovato"))</f>
        <v/>
      </c>
      <c r="I244" s="17" t="str">
        <f aca="false">IF(OR(D244="",F244=""),"",D244*F244)</f>
        <v/>
      </c>
      <c r="J244" s="17" t="str">
        <f aca="false">IF(OR(C244&lt;&gt;"Scarico",D244="",F244="",B244=""),"",D244*(F244-IFERROR(INDEX(Prodotti!$F$5:$F$504,MATCH(B244,Prodotti!$A$5:$A$504,0)),0)))</f>
        <v/>
      </c>
      <c r="K244" s="19" t="str">
        <f aca="false">IF(B244="","",IF(ISNA(MATCH(B244,Prodotti!$A$5:$A$504,0)),"Codice non trovato",IF(OR(C244="",D244=""),"Manca tipo o quantità",IF(C244="Scarico",IF(SUMIFS($D$5:D244,$B$5:B244,B244,$C$5:C244,"Carico")-SUMIFS($D$5:D244,$B$5:B244,B244,$C$5:C244,"Scarico")&lt;0,"Giacenza insufficiente",""),""))))</f>
        <v/>
      </c>
    </row>
    <row r="245" customFormat="false" ht="15" hidden="false" customHeight="false" outlineLevel="0" collapsed="false">
      <c r="A245" s="18"/>
      <c r="B245" s="12"/>
      <c r="C245" s="13"/>
      <c r="D245" s="13"/>
      <c r="E245" s="12"/>
      <c r="F245" s="14"/>
      <c r="G245" s="12"/>
      <c r="H245" s="19" t="str">
        <f aca="false">IF(B245="","",IFERROR(INDEX(Prodotti!$B$5:$B$504,MATCH(B245,Prodotti!$A$5:$A$504,0)),"Codice non trovato"))</f>
        <v/>
      </c>
      <c r="I245" s="17" t="str">
        <f aca="false">IF(OR(D245="",F245=""),"",D245*F245)</f>
        <v/>
      </c>
      <c r="J245" s="17" t="str">
        <f aca="false">IF(OR(C245&lt;&gt;"Scarico",D245="",F245="",B245=""),"",D245*(F245-IFERROR(INDEX(Prodotti!$F$5:$F$504,MATCH(B245,Prodotti!$A$5:$A$504,0)),0)))</f>
        <v/>
      </c>
      <c r="K245" s="19" t="str">
        <f aca="false">IF(B245="","",IF(ISNA(MATCH(B245,Prodotti!$A$5:$A$504,0)),"Codice non trovato",IF(OR(C245="",D245=""),"Manca tipo o quantità",IF(C245="Scarico",IF(SUMIFS($D$5:D245,$B$5:B245,B245,$C$5:C245,"Carico")-SUMIFS($D$5:D245,$B$5:B245,B245,$C$5:C245,"Scarico")&lt;0,"Giacenza insufficiente",""),""))))</f>
        <v/>
      </c>
    </row>
    <row r="246" customFormat="false" ht="15" hidden="false" customHeight="false" outlineLevel="0" collapsed="false">
      <c r="A246" s="18"/>
      <c r="B246" s="12"/>
      <c r="C246" s="13"/>
      <c r="D246" s="13"/>
      <c r="E246" s="12"/>
      <c r="F246" s="14"/>
      <c r="G246" s="12"/>
      <c r="H246" s="19" t="str">
        <f aca="false">IF(B246="","",IFERROR(INDEX(Prodotti!$B$5:$B$504,MATCH(B246,Prodotti!$A$5:$A$504,0)),"Codice non trovato"))</f>
        <v/>
      </c>
      <c r="I246" s="17" t="str">
        <f aca="false">IF(OR(D246="",F246=""),"",D246*F246)</f>
        <v/>
      </c>
      <c r="J246" s="17" t="str">
        <f aca="false">IF(OR(C246&lt;&gt;"Scarico",D246="",F246="",B246=""),"",D246*(F246-IFERROR(INDEX(Prodotti!$F$5:$F$504,MATCH(B246,Prodotti!$A$5:$A$504,0)),0)))</f>
        <v/>
      </c>
      <c r="K246" s="19" t="str">
        <f aca="false">IF(B246="","",IF(ISNA(MATCH(B246,Prodotti!$A$5:$A$504,0)),"Codice non trovato",IF(OR(C246="",D246=""),"Manca tipo o quantità",IF(C246="Scarico",IF(SUMIFS($D$5:D246,$B$5:B246,B246,$C$5:C246,"Carico")-SUMIFS($D$5:D246,$B$5:B246,B246,$C$5:C246,"Scarico")&lt;0,"Giacenza insufficiente",""),""))))</f>
        <v/>
      </c>
    </row>
    <row r="247" customFormat="false" ht="15" hidden="false" customHeight="false" outlineLevel="0" collapsed="false">
      <c r="A247" s="18"/>
      <c r="B247" s="12"/>
      <c r="C247" s="13"/>
      <c r="D247" s="13"/>
      <c r="E247" s="12"/>
      <c r="F247" s="14"/>
      <c r="G247" s="12"/>
      <c r="H247" s="19" t="str">
        <f aca="false">IF(B247="","",IFERROR(INDEX(Prodotti!$B$5:$B$504,MATCH(B247,Prodotti!$A$5:$A$504,0)),"Codice non trovato"))</f>
        <v/>
      </c>
      <c r="I247" s="17" t="str">
        <f aca="false">IF(OR(D247="",F247=""),"",D247*F247)</f>
        <v/>
      </c>
      <c r="J247" s="17" t="str">
        <f aca="false">IF(OR(C247&lt;&gt;"Scarico",D247="",F247="",B247=""),"",D247*(F247-IFERROR(INDEX(Prodotti!$F$5:$F$504,MATCH(B247,Prodotti!$A$5:$A$504,0)),0)))</f>
        <v/>
      </c>
      <c r="K247" s="19" t="str">
        <f aca="false">IF(B247="","",IF(ISNA(MATCH(B247,Prodotti!$A$5:$A$504,0)),"Codice non trovato",IF(OR(C247="",D247=""),"Manca tipo o quantità",IF(C247="Scarico",IF(SUMIFS($D$5:D247,$B$5:B247,B247,$C$5:C247,"Carico")-SUMIFS($D$5:D247,$B$5:B247,B247,$C$5:C247,"Scarico")&lt;0,"Giacenza insufficiente",""),""))))</f>
        <v/>
      </c>
    </row>
    <row r="248" customFormat="false" ht="15" hidden="false" customHeight="false" outlineLevel="0" collapsed="false">
      <c r="A248" s="18"/>
      <c r="B248" s="12"/>
      <c r="C248" s="13"/>
      <c r="D248" s="13"/>
      <c r="E248" s="12"/>
      <c r="F248" s="14"/>
      <c r="G248" s="12"/>
      <c r="H248" s="19" t="str">
        <f aca="false">IF(B248="","",IFERROR(INDEX(Prodotti!$B$5:$B$504,MATCH(B248,Prodotti!$A$5:$A$504,0)),"Codice non trovato"))</f>
        <v/>
      </c>
      <c r="I248" s="17" t="str">
        <f aca="false">IF(OR(D248="",F248=""),"",D248*F248)</f>
        <v/>
      </c>
      <c r="J248" s="17" t="str">
        <f aca="false">IF(OR(C248&lt;&gt;"Scarico",D248="",F248="",B248=""),"",D248*(F248-IFERROR(INDEX(Prodotti!$F$5:$F$504,MATCH(B248,Prodotti!$A$5:$A$504,0)),0)))</f>
        <v/>
      </c>
      <c r="K248" s="19" t="str">
        <f aca="false">IF(B248="","",IF(ISNA(MATCH(B248,Prodotti!$A$5:$A$504,0)),"Codice non trovato",IF(OR(C248="",D248=""),"Manca tipo o quantità",IF(C248="Scarico",IF(SUMIFS($D$5:D248,$B$5:B248,B248,$C$5:C248,"Carico")-SUMIFS($D$5:D248,$B$5:B248,B248,$C$5:C248,"Scarico")&lt;0,"Giacenza insufficiente",""),""))))</f>
        <v/>
      </c>
    </row>
    <row r="249" customFormat="false" ht="15" hidden="false" customHeight="false" outlineLevel="0" collapsed="false">
      <c r="A249" s="18"/>
      <c r="B249" s="12"/>
      <c r="C249" s="13"/>
      <c r="D249" s="13"/>
      <c r="E249" s="12"/>
      <c r="F249" s="14"/>
      <c r="G249" s="12"/>
      <c r="H249" s="19" t="str">
        <f aca="false">IF(B249="","",IFERROR(INDEX(Prodotti!$B$5:$B$504,MATCH(B249,Prodotti!$A$5:$A$504,0)),"Codice non trovato"))</f>
        <v/>
      </c>
      <c r="I249" s="17" t="str">
        <f aca="false">IF(OR(D249="",F249=""),"",D249*F249)</f>
        <v/>
      </c>
      <c r="J249" s="17" t="str">
        <f aca="false">IF(OR(C249&lt;&gt;"Scarico",D249="",F249="",B249=""),"",D249*(F249-IFERROR(INDEX(Prodotti!$F$5:$F$504,MATCH(B249,Prodotti!$A$5:$A$504,0)),0)))</f>
        <v/>
      </c>
      <c r="K249" s="19" t="str">
        <f aca="false">IF(B249="","",IF(ISNA(MATCH(B249,Prodotti!$A$5:$A$504,0)),"Codice non trovato",IF(OR(C249="",D249=""),"Manca tipo o quantità",IF(C249="Scarico",IF(SUMIFS($D$5:D249,$B$5:B249,B249,$C$5:C249,"Carico")-SUMIFS($D$5:D249,$B$5:B249,B249,$C$5:C249,"Scarico")&lt;0,"Giacenza insufficiente",""),""))))</f>
        <v/>
      </c>
    </row>
    <row r="250" customFormat="false" ht="15" hidden="false" customHeight="false" outlineLevel="0" collapsed="false">
      <c r="A250" s="18"/>
      <c r="B250" s="12"/>
      <c r="C250" s="13"/>
      <c r="D250" s="13"/>
      <c r="E250" s="12"/>
      <c r="F250" s="14"/>
      <c r="G250" s="12"/>
      <c r="H250" s="19" t="str">
        <f aca="false">IF(B250="","",IFERROR(INDEX(Prodotti!$B$5:$B$504,MATCH(B250,Prodotti!$A$5:$A$504,0)),"Codice non trovato"))</f>
        <v/>
      </c>
      <c r="I250" s="17" t="str">
        <f aca="false">IF(OR(D250="",F250=""),"",D250*F250)</f>
        <v/>
      </c>
      <c r="J250" s="17" t="str">
        <f aca="false">IF(OR(C250&lt;&gt;"Scarico",D250="",F250="",B250=""),"",D250*(F250-IFERROR(INDEX(Prodotti!$F$5:$F$504,MATCH(B250,Prodotti!$A$5:$A$504,0)),0)))</f>
        <v/>
      </c>
      <c r="K250" s="19" t="str">
        <f aca="false">IF(B250="","",IF(ISNA(MATCH(B250,Prodotti!$A$5:$A$504,0)),"Codice non trovato",IF(OR(C250="",D250=""),"Manca tipo o quantità",IF(C250="Scarico",IF(SUMIFS($D$5:D250,$B$5:B250,B250,$C$5:C250,"Carico")-SUMIFS($D$5:D250,$B$5:B250,B250,$C$5:C250,"Scarico")&lt;0,"Giacenza insufficiente",""),""))))</f>
        <v/>
      </c>
    </row>
    <row r="251" customFormat="false" ht="15" hidden="false" customHeight="false" outlineLevel="0" collapsed="false">
      <c r="A251" s="18"/>
      <c r="B251" s="12"/>
      <c r="C251" s="13"/>
      <c r="D251" s="13"/>
      <c r="E251" s="12"/>
      <c r="F251" s="14"/>
      <c r="G251" s="12"/>
      <c r="H251" s="19" t="str">
        <f aca="false">IF(B251="","",IFERROR(INDEX(Prodotti!$B$5:$B$504,MATCH(B251,Prodotti!$A$5:$A$504,0)),"Codice non trovato"))</f>
        <v/>
      </c>
      <c r="I251" s="17" t="str">
        <f aca="false">IF(OR(D251="",F251=""),"",D251*F251)</f>
        <v/>
      </c>
      <c r="J251" s="17" t="str">
        <f aca="false">IF(OR(C251&lt;&gt;"Scarico",D251="",F251="",B251=""),"",D251*(F251-IFERROR(INDEX(Prodotti!$F$5:$F$504,MATCH(B251,Prodotti!$A$5:$A$504,0)),0)))</f>
        <v/>
      </c>
      <c r="K251" s="19" t="str">
        <f aca="false">IF(B251="","",IF(ISNA(MATCH(B251,Prodotti!$A$5:$A$504,0)),"Codice non trovato",IF(OR(C251="",D251=""),"Manca tipo o quantità",IF(C251="Scarico",IF(SUMIFS($D$5:D251,$B$5:B251,B251,$C$5:C251,"Carico")-SUMIFS($D$5:D251,$B$5:B251,B251,$C$5:C251,"Scarico")&lt;0,"Giacenza insufficiente",""),""))))</f>
        <v/>
      </c>
    </row>
    <row r="252" customFormat="false" ht="15" hidden="false" customHeight="false" outlineLevel="0" collapsed="false">
      <c r="A252" s="18"/>
      <c r="B252" s="12"/>
      <c r="C252" s="13"/>
      <c r="D252" s="13"/>
      <c r="E252" s="12"/>
      <c r="F252" s="14"/>
      <c r="G252" s="12"/>
      <c r="H252" s="19" t="str">
        <f aca="false">IF(B252="","",IFERROR(INDEX(Prodotti!$B$5:$B$504,MATCH(B252,Prodotti!$A$5:$A$504,0)),"Codice non trovato"))</f>
        <v/>
      </c>
      <c r="I252" s="17" t="str">
        <f aca="false">IF(OR(D252="",F252=""),"",D252*F252)</f>
        <v/>
      </c>
      <c r="J252" s="17" t="str">
        <f aca="false">IF(OR(C252&lt;&gt;"Scarico",D252="",F252="",B252=""),"",D252*(F252-IFERROR(INDEX(Prodotti!$F$5:$F$504,MATCH(B252,Prodotti!$A$5:$A$504,0)),0)))</f>
        <v/>
      </c>
      <c r="K252" s="19" t="str">
        <f aca="false">IF(B252="","",IF(ISNA(MATCH(B252,Prodotti!$A$5:$A$504,0)),"Codice non trovato",IF(OR(C252="",D252=""),"Manca tipo o quantità",IF(C252="Scarico",IF(SUMIFS($D$5:D252,$B$5:B252,B252,$C$5:C252,"Carico")-SUMIFS($D$5:D252,$B$5:B252,B252,$C$5:C252,"Scarico")&lt;0,"Giacenza insufficiente",""),""))))</f>
        <v/>
      </c>
    </row>
    <row r="253" customFormat="false" ht="15" hidden="false" customHeight="false" outlineLevel="0" collapsed="false">
      <c r="A253" s="18"/>
      <c r="B253" s="12"/>
      <c r="C253" s="13"/>
      <c r="D253" s="13"/>
      <c r="E253" s="12"/>
      <c r="F253" s="14"/>
      <c r="G253" s="12"/>
      <c r="H253" s="19" t="str">
        <f aca="false">IF(B253="","",IFERROR(INDEX(Prodotti!$B$5:$B$504,MATCH(B253,Prodotti!$A$5:$A$504,0)),"Codice non trovato"))</f>
        <v/>
      </c>
      <c r="I253" s="17" t="str">
        <f aca="false">IF(OR(D253="",F253=""),"",D253*F253)</f>
        <v/>
      </c>
      <c r="J253" s="17" t="str">
        <f aca="false">IF(OR(C253&lt;&gt;"Scarico",D253="",F253="",B253=""),"",D253*(F253-IFERROR(INDEX(Prodotti!$F$5:$F$504,MATCH(B253,Prodotti!$A$5:$A$504,0)),0)))</f>
        <v/>
      </c>
      <c r="K253" s="19" t="str">
        <f aca="false">IF(B253="","",IF(ISNA(MATCH(B253,Prodotti!$A$5:$A$504,0)),"Codice non trovato",IF(OR(C253="",D253=""),"Manca tipo o quantità",IF(C253="Scarico",IF(SUMIFS($D$5:D253,$B$5:B253,B253,$C$5:C253,"Carico")-SUMIFS($D$5:D253,$B$5:B253,B253,$C$5:C253,"Scarico")&lt;0,"Giacenza insufficiente",""),""))))</f>
        <v/>
      </c>
    </row>
    <row r="254" customFormat="false" ht="15" hidden="false" customHeight="false" outlineLevel="0" collapsed="false">
      <c r="A254" s="18"/>
      <c r="B254" s="12"/>
      <c r="C254" s="13"/>
      <c r="D254" s="13"/>
      <c r="E254" s="12"/>
      <c r="F254" s="14"/>
      <c r="G254" s="12"/>
      <c r="H254" s="19" t="str">
        <f aca="false">IF(B254="","",IFERROR(INDEX(Prodotti!$B$5:$B$504,MATCH(B254,Prodotti!$A$5:$A$504,0)),"Codice non trovato"))</f>
        <v/>
      </c>
      <c r="I254" s="17" t="str">
        <f aca="false">IF(OR(D254="",F254=""),"",D254*F254)</f>
        <v/>
      </c>
      <c r="J254" s="17" t="str">
        <f aca="false">IF(OR(C254&lt;&gt;"Scarico",D254="",F254="",B254=""),"",D254*(F254-IFERROR(INDEX(Prodotti!$F$5:$F$504,MATCH(B254,Prodotti!$A$5:$A$504,0)),0)))</f>
        <v/>
      </c>
      <c r="K254" s="19" t="str">
        <f aca="false">IF(B254="","",IF(ISNA(MATCH(B254,Prodotti!$A$5:$A$504,0)),"Codice non trovato",IF(OR(C254="",D254=""),"Manca tipo o quantità",IF(C254="Scarico",IF(SUMIFS($D$5:D254,$B$5:B254,B254,$C$5:C254,"Carico")-SUMIFS($D$5:D254,$B$5:B254,B254,$C$5:C254,"Scarico")&lt;0,"Giacenza insufficiente",""),""))))</f>
        <v/>
      </c>
    </row>
    <row r="255" customFormat="false" ht="15" hidden="false" customHeight="false" outlineLevel="0" collapsed="false">
      <c r="A255" s="18"/>
      <c r="B255" s="12"/>
      <c r="C255" s="13"/>
      <c r="D255" s="13"/>
      <c r="E255" s="12"/>
      <c r="F255" s="14"/>
      <c r="G255" s="12"/>
      <c r="H255" s="19" t="str">
        <f aca="false">IF(B255="","",IFERROR(INDEX(Prodotti!$B$5:$B$504,MATCH(B255,Prodotti!$A$5:$A$504,0)),"Codice non trovato"))</f>
        <v/>
      </c>
      <c r="I255" s="17" t="str">
        <f aca="false">IF(OR(D255="",F255=""),"",D255*F255)</f>
        <v/>
      </c>
      <c r="J255" s="17" t="str">
        <f aca="false">IF(OR(C255&lt;&gt;"Scarico",D255="",F255="",B255=""),"",D255*(F255-IFERROR(INDEX(Prodotti!$F$5:$F$504,MATCH(B255,Prodotti!$A$5:$A$504,0)),0)))</f>
        <v/>
      </c>
      <c r="K255" s="19" t="str">
        <f aca="false">IF(B255="","",IF(ISNA(MATCH(B255,Prodotti!$A$5:$A$504,0)),"Codice non trovato",IF(OR(C255="",D255=""),"Manca tipo o quantità",IF(C255="Scarico",IF(SUMIFS($D$5:D255,$B$5:B255,B255,$C$5:C255,"Carico")-SUMIFS($D$5:D255,$B$5:B255,B255,$C$5:C255,"Scarico")&lt;0,"Giacenza insufficiente",""),""))))</f>
        <v/>
      </c>
    </row>
    <row r="256" customFormat="false" ht="15" hidden="false" customHeight="false" outlineLevel="0" collapsed="false">
      <c r="A256" s="18"/>
      <c r="B256" s="12"/>
      <c r="C256" s="13"/>
      <c r="D256" s="13"/>
      <c r="E256" s="12"/>
      <c r="F256" s="14"/>
      <c r="G256" s="12"/>
      <c r="H256" s="19" t="str">
        <f aca="false">IF(B256="","",IFERROR(INDEX(Prodotti!$B$5:$B$504,MATCH(B256,Prodotti!$A$5:$A$504,0)),"Codice non trovato"))</f>
        <v/>
      </c>
      <c r="I256" s="17" t="str">
        <f aca="false">IF(OR(D256="",F256=""),"",D256*F256)</f>
        <v/>
      </c>
      <c r="J256" s="17" t="str">
        <f aca="false">IF(OR(C256&lt;&gt;"Scarico",D256="",F256="",B256=""),"",D256*(F256-IFERROR(INDEX(Prodotti!$F$5:$F$504,MATCH(B256,Prodotti!$A$5:$A$504,0)),0)))</f>
        <v/>
      </c>
      <c r="K256" s="19" t="str">
        <f aca="false">IF(B256="","",IF(ISNA(MATCH(B256,Prodotti!$A$5:$A$504,0)),"Codice non trovato",IF(OR(C256="",D256=""),"Manca tipo o quantità",IF(C256="Scarico",IF(SUMIFS($D$5:D256,$B$5:B256,B256,$C$5:C256,"Carico")-SUMIFS($D$5:D256,$B$5:B256,B256,$C$5:C256,"Scarico")&lt;0,"Giacenza insufficiente",""),""))))</f>
        <v/>
      </c>
    </row>
    <row r="257" customFormat="false" ht="15" hidden="false" customHeight="false" outlineLevel="0" collapsed="false">
      <c r="A257" s="18"/>
      <c r="B257" s="12"/>
      <c r="C257" s="13"/>
      <c r="D257" s="13"/>
      <c r="E257" s="12"/>
      <c r="F257" s="14"/>
      <c r="G257" s="12"/>
      <c r="H257" s="19" t="str">
        <f aca="false">IF(B257="","",IFERROR(INDEX(Prodotti!$B$5:$B$504,MATCH(B257,Prodotti!$A$5:$A$504,0)),"Codice non trovato"))</f>
        <v/>
      </c>
      <c r="I257" s="17" t="str">
        <f aca="false">IF(OR(D257="",F257=""),"",D257*F257)</f>
        <v/>
      </c>
      <c r="J257" s="17" t="str">
        <f aca="false">IF(OR(C257&lt;&gt;"Scarico",D257="",F257="",B257=""),"",D257*(F257-IFERROR(INDEX(Prodotti!$F$5:$F$504,MATCH(B257,Prodotti!$A$5:$A$504,0)),0)))</f>
        <v/>
      </c>
      <c r="K257" s="19" t="str">
        <f aca="false">IF(B257="","",IF(ISNA(MATCH(B257,Prodotti!$A$5:$A$504,0)),"Codice non trovato",IF(OR(C257="",D257=""),"Manca tipo o quantità",IF(C257="Scarico",IF(SUMIFS($D$5:D257,$B$5:B257,B257,$C$5:C257,"Carico")-SUMIFS($D$5:D257,$B$5:B257,B257,$C$5:C257,"Scarico")&lt;0,"Giacenza insufficiente",""),""))))</f>
        <v/>
      </c>
    </row>
    <row r="258" customFormat="false" ht="15" hidden="false" customHeight="false" outlineLevel="0" collapsed="false">
      <c r="A258" s="18"/>
      <c r="B258" s="12"/>
      <c r="C258" s="13"/>
      <c r="D258" s="13"/>
      <c r="E258" s="12"/>
      <c r="F258" s="14"/>
      <c r="G258" s="12"/>
      <c r="H258" s="19" t="str">
        <f aca="false">IF(B258="","",IFERROR(INDEX(Prodotti!$B$5:$B$504,MATCH(B258,Prodotti!$A$5:$A$504,0)),"Codice non trovato"))</f>
        <v/>
      </c>
      <c r="I258" s="17" t="str">
        <f aca="false">IF(OR(D258="",F258=""),"",D258*F258)</f>
        <v/>
      </c>
      <c r="J258" s="17" t="str">
        <f aca="false">IF(OR(C258&lt;&gt;"Scarico",D258="",F258="",B258=""),"",D258*(F258-IFERROR(INDEX(Prodotti!$F$5:$F$504,MATCH(B258,Prodotti!$A$5:$A$504,0)),0)))</f>
        <v/>
      </c>
      <c r="K258" s="19" t="str">
        <f aca="false">IF(B258="","",IF(ISNA(MATCH(B258,Prodotti!$A$5:$A$504,0)),"Codice non trovato",IF(OR(C258="",D258=""),"Manca tipo o quantità",IF(C258="Scarico",IF(SUMIFS($D$5:D258,$B$5:B258,B258,$C$5:C258,"Carico")-SUMIFS($D$5:D258,$B$5:B258,B258,$C$5:C258,"Scarico")&lt;0,"Giacenza insufficiente",""),""))))</f>
        <v/>
      </c>
    </row>
    <row r="259" customFormat="false" ht="15" hidden="false" customHeight="false" outlineLevel="0" collapsed="false">
      <c r="A259" s="18"/>
      <c r="B259" s="12"/>
      <c r="C259" s="13"/>
      <c r="D259" s="13"/>
      <c r="E259" s="12"/>
      <c r="F259" s="14"/>
      <c r="G259" s="12"/>
      <c r="H259" s="19" t="str">
        <f aca="false">IF(B259="","",IFERROR(INDEX(Prodotti!$B$5:$B$504,MATCH(B259,Prodotti!$A$5:$A$504,0)),"Codice non trovato"))</f>
        <v/>
      </c>
      <c r="I259" s="17" t="str">
        <f aca="false">IF(OR(D259="",F259=""),"",D259*F259)</f>
        <v/>
      </c>
      <c r="J259" s="17" t="str">
        <f aca="false">IF(OR(C259&lt;&gt;"Scarico",D259="",F259="",B259=""),"",D259*(F259-IFERROR(INDEX(Prodotti!$F$5:$F$504,MATCH(B259,Prodotti!$A$5:$A$504,0)),0)))</f>
        <v/>
      </c>
      <c r="K259" s="19" t="str">
        <f aca="false">IF(B259="","",IF(ISNA(MATCH(B259,Prodotti!$A$5:$A$504,0)),"Codice non trovato",IF(OR(C259="",D259=""),"Manca tipo o quantità",IF(C259="Scarico",IF(SUMIFS($D$5:D259,$B$5:B259,B259,$C$5:C259,"Carico")-SUMIFS($D$5:D259,$B$5:B259,B259,$C$5:C259,"Scarico")&lt;0,"Giacenza insufficiente",""),""))))</f>
        <v/>
      </c>
    </row>
    <row r="260" customFormat="false" ht="15" hidden="false" customHeight="false" outlineLevel="0" collapsed="false">
      <c r="A260" s="18"/>
      <c r="B260" s="12"/>
      <c r="C260" s="13"/>
      <c r="D260" s="13"/>
      <c r="E260" s="12"/>
      <c r="F260" s="14"/>
      <c r="G260" s="12"/>
      <c r="H260" s="19" t="str">
        <f aca="false">IF(B260="","",IFERROR(INDEX(Prodotti!$B$5:$B$504,MATCH(B260,Prodotti!$A$5:$A$504,0)),"Codice non trovato"))</f>
        <v/>
      </c>
      <c r="I260" s="17" t="str">
        <f aca="false">IF(OR(D260="",F260=""),"",D260*F260)</f>
        <v/>
      </c>
      <c r="J260" s="17" t="str">
        <f aca="false">IF(OR(C260&lt;&gt;"Scarico",D260="",F260="",B260=""),"",D260*(F260-IFERROR(INDEX(Prodotti!$F$5:$F$504,MATCH(B260,Prodotti!$A$5:$A$504,0)),0)))</f>
        <v/>
      </c>
      <c r="K260" s="19" t="str">
        <f aca="false">IF(B260="","",IF(ISNA(MATCH(B260,Prodotti!$A$5:$A$504,0)),"Codice non trovato",IF(OR(C260="",D260=""),"Manca tipo o quantità",IF(C260="Scarico",IF(SUMIFS($D$5:D260,$B$5:B260,B260,$C$5:C260,"Carico")-SUMIFS($D$5:D260,$B$5:B260,B260,$C$5:C260,"Scarico")&lt;0,"Giacenza insufficiente",""),""))))</f>
        <v/>
      </c>
    </row>
    <row r="261" customFormat="false" ht="15" hidden="false" customHeight="false" outlineLevel="0" collapsed="false">
      <c r="A261" s="18"/>
      <c r="B261" s="12"/>
      <c r="C261" s="13"/>
      <c r="D261" s="13"/>
      <c r="E261" s="12"/>
      <c r="F261" s="14"/>
      <c r="G261" s="12"/>
      <c r="H261" s="19" t="str">
        <f aca="false">IF(B261="","",IFERROR(INDEX(Prodotti!$B$5:$B$504,MATCH(B261,Prodotti!$A$5:$A$504,0)),"Codice non trovato"))</f>
        <v/>
      </c>
      <c r="I261" s="17" t="str">
        <f aca="false">IF(OR(D261="",F261=""),"",D261*F261)</f>
        <v/>
      </c>
      <c r="J261" s="17" t="str">
        <f aca="false">IF(OR(C261&lt;&gt;"Scarico",D261="",F261="",B261=""),"",D261*(F261-IFERROR(INDEX(Prodotti!$F$5:$F$504,MATCH(B261,Prodotti!$A$5:$A$504,0)),0)))</f>
        <v/>
      </c>
      <c r="K261" s="19" t="str">
        <f aca="false">IF(B261="","",IF(ISNA(MATCH(B261,Prodotti!$A$5:$A$504,0)),"Codice non trovato",IF(OR(C261="",D261=""),"Manca tipo o quantità",IF(C261="Scarico",IF(SUMIFS($D$5:D261,$B$5:B261,B261,$C$5:C261,"Carico")-SUMIFS($D$5:D261,$B$5:B261,B261,$C$5:C261,"Scarico")&lt;0,"Giacenza insufficiente",""),""))))</f>
        <v/>
      </c>
    </row>
    <row r="262" customFormat="false" ht="15" hidden="false" customHeight="false" outlineLevel="0" collapsed="false">
      <c r="A262" s="18"/>
      <c r="B262" s="12"/>
      <c r="C262" s="13"/>
      <c r="D262" s="13"/>
      <c r="E262" s="12"/>
      <c r="F262" s="14"/>
      <c r="G262" s="12"/>
      <c r="H262" s="19" t="str">
        <f aca="false">IF(B262="","",IFERROR(INDEX(Prodotti!$B$5:$B$504,MATCH(B262,Prodotti!$A$5:$A$504,0)),"Codice non trovato"))</f>
        <v/>
      </c>
      <c r="I262" s="17" t="str">
        <f aca="false">IF(OR(D262="",F262=""),"",D262*F262)</f>
        <v/>
      </c>
      <c r="J262" s="17" t="str">
        <f aca="false">IF(OR(C262&lt;&gt;"Scarico",D262="",F262="",B262=""),"",D262*(F262-IFERROR(INDEX(Prodotti!$F$5:$F$504,MATCH(B262,Prodotti!$A$5:$A$504,0)),0)))</f>
        <v/>
      </c>
      <c r="K262" s="19" t="str">
        <f aca="false">IF(B262="","",IF(ISNA(MATCH(B262,Prodotti!$A$5:$A$504,0)),"Codice non trovato",IF(OR(C262="",D262=""),"Manca tipo o quantità",IF(C262="Scarico",IF(SUMIFS($D$5:D262,$B$5:B262,B262,$C$5:C262,"Carico")-SUMIFS($D$5:D262,$B$5:B262,B262,$C$5:C262,"Scarico")&lt;0,"Giacenza insufficiente",""),""))))</f>
        <v/>
      </c>
    </row>
    <row r="263" customFormat="false" ht="15" hidden="false" customHeight="false" outlineLevel="0" collapsed="false">
      <c r="A263" s="18"/>
      <c r="B263" s="12"/>
      <c r="C263" s="13"/>
      <c r="D263" s="13"/>
      <c r="E263" s="12"/>
      <c r="F263" s="14"/>
      <c r="G263" s="12"/>
      <c r="H263" s="19" t="str">
        <f aca="false">IF(B263="","",IFERROR(INDEX(Prodotti!$B$5:$B$504,MATCH(B263,Prodotti!$A$5:$A$504,0)),"Codice non trovato"))</f>
        <v/>
      </c>
      <c r="I263" s="17" t="str">
        <f aca="false">IF(OR(D263="",F263=""),"",D263*F263)</f>
        <v/>
      </c>
      <c r="J263" s="17" t="str">
        <f aca="false">IF(OR(C263&lt;&gt;"Scarico",D263="",F263="",B263=""),"",D263*(F263-IFERROR(INDEX(Prodotti!$F$5:$F$504,MATCH(B263,Prodotti!$A$5:$A$504,0)),0)))</f>
        <v/>
      </c>
      <c r="K263" s="19" t="str">
        <f aca="false">IF(B263="","",IF(ISNA(MATCH(B263,Prodotti!$A$5:$A$504,0)),"Codice non trovato",IF(OR(C263="",D263=""),"Manca tipo o quantità",IF(C263="Scarico",IF(SUMIFS($D$5:D263,$B$5:B263,B263,$C$5:C263,"Carico")-SUMIFS($D$5:D263,$B$5:B263,B263,$C$5:C263,"Scarico")&lt;0,"Giacenza insufficiente",""),""))))</f>
        <v/>
      </c>
    </row>
    <row r="264" customFormat="false" ht="15" hidden="false" customHeight="false" outlineLevel="0" collapsed="false">
      <c r="A264" s="18"/>
      <c r="B264" s="12"/>
      <c r="C264" s="13"/>
      <c r="D264" s="13"/>
      <c r="E264" s="12"/>
      <c r="F264" s="14"/>
      <c r="G264" s="12"/>
      <c r="H264" s="19" t="str">
        <f aca="false">IF(B264="","",IFERROR(INDEX(Prodotti!$B$5:$B$504,MATCH(B264,Prodotti!$A$5:$A$504,0)),"Codice non trovato"))</f>
        <v/>
      </c>
      <c r="I264" s="17" t="str">
        <f aca="false">IF(OR(D264="",F264=""),"",D264*F264)</f>
        <v/>
      </c>
      <c r="J264" s="17" t="str">
        <f aca="false">IF(OR(C264&lt;&gt;"Scarico",D264="",F264="",B264=""),"",D264*(F264-IFERROR(INDEX(Prodotti!$F$5:$F$504,MATCH(B264,Prodotti!$A$5:$A$504,0)),0)))</f>
        <v/>
      </c>
      <c r="K264" s="19" t="str">
        <f aca="false">IF(B264="","",IF(ISNA(MATCH(B264,Prodotti!$A$5:$A$504,0)),"Codice non trovato",IF(OR(C264="",D264=""),"Manca tipo o quantità",IF(C264="Scarico",IF(SUMIFS($D$5:D264,$B$5:B264,B264,$C$5:C264,"Carico")-SUMIFS($D$5:D264,$B$5:B264,B264,$C$5:C264,"Scarico")&lt;0,"Giacenza insufficiente",""),""))))</f>
        <v/>
      </c>
    </row>
    <row r="265" customFormat="false" ht="15" hidden="false" customHeight="false" outlineLevel="0" collapsed="false">
      <c r="A265" s="18"/>
      <c r="B265" s="12"/>
      <c r="C265" s="13"/>
      <c r="D265" s="13"/>
      <c r="E265" s="12"/>
      <c r="F265" s="14"/>
      <c r="G265" s="12"/>
      <c r="H265" s="19" t="str">
        <f aca="false">IF(B265="","",IFERROR(INDEX(Prodotti!$B$5:$B$504,MATCH(B265,Prodotti!$A$5:$A$504,0)),"Codice non trovato"))</f>
        <v/>
      </c>
      <c r="I265" s="17" t="str">
        <f aca="false">IF(OR(D265="",F265=""),"",D265*F265)</f>
        <v/>
      </c>
      <c r="J265" s="17" t="str">
        <f aca="false">IF(OR(C265&lt;&gt;"Scarico",D265="",F265="",B265=""),"",D265*(F265-IFERROR(INDEX(Prodotti!$F$5:$F$504,MATCH(B265,Prodotti!$A$5:$A$504,0)),0)))</f>
        <v/>
      </c>
      <c r="K265" s="19" t="str">
        <f aca="false">IF(B265="","",IF(ISNA(MATCH(B265,Prodotti!$A$5:$A$504,0)),"Codice non trovato",IF(OR(C265="",D265=""),"Manca tipo o quantità",IF(C265="Scarico",IF(SUMIFS($D$5:D265,$B$5:B265,B265,$C$5:C265,"Carico")-SUMIFS($D$5:D265,$B$5:B265,B265,$C$5:C265,"Scarico")&lt;0,"Giacenza insufficiente",""),""))))</f>
        <v/>
      </c>
    </row>
    <row r="266" customFormat="false" ht="15" hidden="false" customHeight="false" outlineLevel="0" collapsed="false">
      <c r="A266" s="18"/>
      <c r="B266" s="12"/>
      <c r="C266" s="13"/>
      <c r="D266" s="13"/>
      <c r="E266" s="12"/>
      <c r="F266" s="14"/>
      <c r="G266" s="12"/>
      <c r="H266" s="19" t="str">
        <f aca="false">IF(B266="","",IFERROR(INDEX(Prodotti!$B$5:$B$504,MATCH(B266,Prodotti!$A$5:$A$504,0)),"Codice non trovato"))</f>
        <v/>
      </c>
      <c r="I266" s="17" t="str">
        <f aca="false">IF(OR(D266="",F266=""),"",D266*F266)</f>
        <v/>
      </c>
      <c r="J266" s="17" t="str">
        <f aca="false">IF(OR(C266&lt;&gt;"Scarico",D266="",F266="",B266=""),"",D266*(F266-IFERROR(INDEX(Prodotti!$F$5:$F$504,MATCH(B266,Prodotti!$A$5:$A$504,0)),0)))</f>
        <v/>
      </c>
      <c r="K266" s="19" t="str">
        <f aca="false">IF(B266="","",IF(ISNA(MATCH(B266,Prodotti!$A$5:$A$504,0)),"Codice non trovato",IF(OR(C266="",D266=""),"Manca tipo o quantità",IF(C266="Scarico",IF(SUMIFS($D$5:D266,$B$5:B266,B266,$C$5:C266,"Carico")-SUMIFS($D$5:D266,$B$5:B266,B266,$C$5:C266,"Scarico")&lt;0,"Giacenza insufficiente",""),""))))</f>
        <v/>
      </c>
    </row>
    <row r="267" customFormat="false" ht="15" hidden="false" customHeight="false" outlineLevel="0" collapsed="false">
      <c r="A267" s="18"/>
      <c r="B267" s="12"/>
      <c r="C267" s="13"/>
      <c r="D267" s="13"/>
      <c r="E267" s="12"/>
      <c r="F267" s="14"/>
      <c r="G267" s="12"/>
      <c r="H267" s="19" t="str">
        <f aca="false">IF(B267="","",IFERROR(INDEX(Prodotti!$B$5:$B$504,MATCH(B267,Prodotti!$A$5:$A$504,0)),"Codice non trovato"))</f>
        <v/>
      </c>
      <c r="I267" s="17" t="str">
        <f aca="false">IF(OR(D267="",F267=""),"",D267*F267)</f>
        <v/>
      </c>
      <c r="J267" s="17" t="str">
        <f aca="false">IF(OR(C267&lt;&gt;"Scarico",D267="",F267="",B267=""),"",D267*(F267-IFERROR(INDEX(Prodotti!$F$5:$F$504,MATCH(B267,Prodotti!$A$5:$A$504,0)),0)))</f>
        <v/>
      </c>
      <c r="K267" s="19" t="str">
        <f aca="false">IF(B267="","",IF(ISNA(MATCH(B267,Prodotti!$A$5:$A$504,0)),"Codice non trovato",IF(OR(C267="",D267=""),"Manca tipo o quantità",IF(C267="Scarico",IF(SUMIFS($D$5:D267,$B$5:B267,B267,$C$5:C267,"Carico")-SUMIFS($D$5:D267,$B$5:B267,B267,$C$5:C267,"Scarico")&lt;0,"Giacenza insufficiente",""),""))))</f>
        <v/>
      </c>
    </row>
    <row r="268" customFormat="false" ht="15" hidden="false" customHeight="false" outlineLevel="0" collapsed="false">
      <c r="A268" s="18"/>
      <c r="B268" s="12"/>
      <c r="C268" s="13"/>
      <c r="D268" s="13"/>
      <c r="E268" s="12"/>
      <c r="F268" s="14"/>
      <c r="G268" s="12"/>
      <c r="H268" s="19" t="str">
        <f aca="false">IF(B268="","",IFERROR(INDEX(Prodotti!$B$5:$B$504,MATCH(B268,Prodotti!$A$5:$A$504,0)),"Codice non trovato"))</f>
        <v/>
      </c>
      <c r="I268" s="17" t="str">
        <f aca="false">IF(OR(D268="",F268=""),"",D268*F268)</f>
        <v/>
      </c>
      <c r="J268" s="17" t="str">
        <f aca="false">IF(OR(C268&lt;&gt;"Scarico",D268="",F268="",B268=""),"",D268*(F268-IFERROR(INDEX(Prodotti!$F$5:$F$504,MATCH(B268,Prodotti!$A$5:$A$504,0)),0)))</f>
        <v/>
      </c>
      <c r="K268" s="19" t="str">
        <f aca="false">IF(B268="","",IF(ISNA(MATCH(B268,Prodotti!$A$5:$A$504,0)),"Codice non trovato",IF(OR(C268="",D268=""),"Manca tipo o quantità",IF(C268="Scarico",IF(SUMIFS($D$5:D268,$B$5:B268,B268,$C$5:C268,"Carico")-SUMIFS($D$5:D268,$B$5:B268,B268,$C$5:C268,"Scarico")&lt;0,"Giacenza insufficiente",""),""))))</f>
        <v/>
      </c>
    </row>
    <row r="269" customFormat="false" ht="15" hidden="false" customHeight="false" outlineLevel="0" collapsed="false">
      <c r="A269" s="18"/>
      <c r="B269" s="12"/>
      <c r="C269" s="13"/>
      <c r="D269" s="13"/>
      <c r="E269" s="12"/>
      <c r="F269" s="14"/>
      <c r="G269" s="12"/>
      <c r="H269" s="19" t="str">
        <f aca="false">IF(B269="","",IFERROR(INDEX(Prodotti!$B$5:$B$504,MATCH(B269,Prodotti!$A$5:$A$504,0)),"Codice non trovato"))</f>
        <v/>
      </c>
      <c r="I269" s="17" t="str">
        <f aca="false">IF(OR(D269="",F269=""),"",D269*F269)</f>
        <v/>
      </c>
      <c r="J269" s="17" t="str">
        <f aca="false">IF(OR(C269&lt;&gt;"Scarico",D269="",F269="",B269=""),"",D269*(F269-IFERROR(INDEX(Prodotti!$F$5:$F$504,MATCH(B269,Prodotti!$A$5:$A$504,0)),0)))</f>
        <v/>
      </c>
      <c r="K269" s="19" t="str">
        <f aca="false">IF(B269="","",IF(ISNA(MATCH(B269,Prodotti!$A$5:$A$504,0)),"Codice non trovato",IF(OR(C269="",D269=""),"Manca tipo o quantità",IF(C269="Scarico",IF(SUMIFS($D$5:D269,$B$5:B269,B269,$C$5:C269,"Carico")-SUMIFS($D$5:D269,$B$5:B269,B269,$C$5:C269,"Scarico")&lt;0,"Giacenza insufficiente",""),""))))</f>
        <v/>
      </c>
    </row>
    <row r="270" customFormat="false" ht="15" hidden="false" customHeight="false" outlineLevel="0" collapsed="false">
      <c r="A270" s="18"/>
      <c r="B270" s="12"/>
      <c r="C270" s="13"/>
      <c r="D270" s="13"/>
      <c r="E270" s="12"/>
      <c r="F270" s="14"/>
      <c r="G270" s="12"/>
      <c r="H270" s="19" t="str">
        <f aca="false">IF(B270="","",IFERROR(INDEX(Prodotti!$B$5:$B$504,MATCH(B270,Prodotti!$A$5:$A$504,0)),"Codice non trovato"))</f>
        <v/>
      </c>
      <c r="I270" s="17" t="str">
        <f aca="false">IF(OR(D270="",F270=""),"",D270*F270)</f>
        <v/>
      </c>
      <c r="J270" s="17" t="str">
        <f aca="false">IF(OR(C270&lt;&gt;"Scarico",D270="",F270="",B270=""),"",D270*(F270-IFERROR(INDEX(Prodotti!$F$5:$F$504,MATCH(B270,Prodotti!$A$5:$A$504,0)),0)))</f>
        <v/>
      </c>
      <c r="K270" s="19" t="str">
        <f aca="false">IF(B270="","",IF(ISNA(MATCH(B270,Prodotti!$A$5:$A$504,0)),"Codice non trovato",IF(OR(C270="",D270=""),"Manca tipo o quantità",IF(C270="Scarico",IF(SUMIFS($D$5:D270,$B$5:B270,B270,$C$5:C270,"Carico")-SUMIFS($D$5:D270,$B$5:B270,B270,$C$5:C270,"Scarico")&lt;0,"Giacenza insufficiente",""),""))))</f>
        <v/>
      </c>
    </row>
    <row r="271" customFormat="false" ht="15" hidden="false" customHeight="false" outlineLevel="0" collapsed="false">
      <c r="A271" s="18"/>
      <c r="B271" s="12"/>
      <c r="C271" s="13"/>
      <c r="D271" s="13"/>
      <c r="E271" s="12"/>
      <c r="F271" s="14"/>
      <c r="G271" s="12"/>
      <c r="H271" s="19" t="str">
        <f aca="false">IF(B271="","",IFERROR(INDEX(Prodotti!$B$5:$B$504,MATCH(B271,Prodotti!$A$5:$A$504,0)),"Codice non trovato"))</f>
        <v/>
      </c>
      <c r="I271" s="17" t="str">
        <f aca="false">IF(OR(D271="",F271=""),"",D271*F271)</f>
        <v/>
      </c>
      <c r="J271" s="17" t="str">
        <f aca="false">IF(OR(C271&lt;&gt;"Scarico",D271="",F271="",B271=""),"",D271*(F271-IFERROR(INDEX(Prodotti!$F$5:$F$504,MATCH(B271,Prodotti!$A$5:$A$504,0)),0)))</f>
        <v/>
      </c>
      <c r="K271" s="19" t="str">
        <f aca="false">IF(B271="","",IF(ISNA(MATCH(B271,Prodotti!$A$5:$A$504,0)),"Codice non trovato",IF(OR(C271="",D271=""),"Manca tipo o quantità",IF(C271="Scarico",IF(SUMIFS($D$5:D271,$B$5:B271,B271,$C$5:C271,"Carico")-SUMIFS($D$5:D271,$B$5:B271,B271,$C$5:C271,"Scarico")&lt;0,"Giacenza insufficiente",""),""))))</f>
        <v/>
      </c>
    </row>
    <row r="272" customFormat="false" ht="15" hidden="false" customHeight="false" outlineLevel="0" collapsed="false">
      <c r="A272" s="18"/>
      <c r="B272" s="12"/>
      <c r="C272" s="13"/>
      <c r="D272" s="13"/>
      <c r="E272" s="12"/>
      <c r="F272" s="14"/>
      <c r="G272" s="12"/>
      <c r="H272" s="19" t="str">
        <f aca="false">IF(B272="","",IFERROR(INDEX(Prodotti!$B$5:$B$504,MATCH(B272,Prodotti!$A$5:$A$504,0)),"Codice non trovato"))</f>
        <v/>
      </c>
      <c r="I272" s="17" t="str">
        <f aca="false">IF(OR(D272="",F272=""),"",D272*F272)</f>
        <v/>
      </c>
      <c r="J272" s="17" t="str">
        <f aca="false">IF(OR(C272&lt;&gt;"Scarico",D272="",F272="",B272=""),"",D272*(F272-IFERROR(INDEX(Prodotti!$F$5:$F$504,MATCH(B272,Prodotti!$A$5:$A$504,0)),0)))</f>
        <v/>
      </c>
      <c r="K272" s="19" t="str">
        <f aca="false">IF(B272="","",IF(ISNA(MATCH(B272,Prodotti!$A$5:$A$504,0)),"Codice non trovato",IF(OR(C272="",D272=""),"Manca tipo o quantità",IF(C272="Scarico",IF(SUMIFS($D$5:D272,$B$5:B272,B272,$C$5:C272,"Carico")-SUMIFS($D$5:D272,$B$5:B272,B272,$C$5:C272,"Scarico")&lt;0,"Giacenza insufficiente",""),""))))</f>
        <v/>
      </c>
    </row>
    <row r="273" customFormat="false" ht="15" hidden="false" customHeight="false" outlineLevel="0" collapsed="false">
      <c r="A273" s="18"/>
      <c r="B273" s="12"/>
      <c r="C273" s="13"/>
      <c r="D273" s="13"/>
      <c r="E273" s="12"/>
      <c r="F273" s="14"/>
      <c r="G273" s="12"/>
      <c r="H273" s="19" t="str">
        <f aca="false">IF(B273="","",IFERROR(INDEX(Prodotti!$B$5:$B$504,MATCH(B273,Prodotti!$A$5:$A$504,0)),"Codice non trovato"))</f>
        <v/>
      </c>
      <c r="I273" s="17" t="str">
        <f aca="false">IF(OR(D273="",F273=""),"",D273*F273)</f>
        <v/>
      </c>
      <c r="J273" s="17" t="str">
        <f aca="false">IF(OR(C273&lt;&gt;"Scarico",D273="",F273="",B273=""),"",D273*(F273-IFERROR(INDEX(Prodotti!$F$5:$F$504,MATCH(B273,Prodotti!$A$5:$A$504,0)),0)))</f>
        <v/>
      </c>
      <c r="K273" s="19" t="str">
        <f aca="false">IF(B273="","",IF(ISNA(MATCH(B273,Prodotti!$A$5:$A$504,0)),"Codice non trovato",IF(OR(C273="",D273=""),"Manca tipo o quantità",IF(C273="Scarico",IF(SUMIFS($D$5:D273,$B$5:B273,B273,$C$5:C273,"Carico")-SUMIFS($D$5:D273,$B$5:B273,B273,$C$5:C273,"Scarico")&lt;0,"Giacenza insufficiente",""),""))))</f>
        <v/>
      </c>
    </row>
    <row r="274" customFormat="false" ht="15" hidden="false" customHeight="false" outlineLevel="0" collapsed="false">
      <c r="A274" s="18"/>
      <c r="B274" s="12"/>
      <c r="C274" s="13"/>
      <c r="D274" s="13"/>
      <c r="E274" s="12"/>
      <c r="F274" s="14"/>
      <c r="G274" s="12"/>
      <c r="H274" s="19" t="str">
        <f aca="false">IF(B274="","",IFERROR(INDEX(Prodotti!$B$5:$B$504,MATCH(B274,Prodotti!$A$5:$A$504,0)),"Codice non trovato"))</f>
        <v/>
      </c>
      <c r="I274" s="17" t="str">
        <f aca="false">IF(OR(D274="",F274=""),"",D274*F274)</f>
        <v/>
      </c>
      <c r="J274" s="17" t="str">
        <f aca="false">IF(OR(C274&lt;&gt;"Scarico",D274="",F274="",B274=""),"",D274*(F274-IFERROR(INDEX(Prodotti!$F$5:$F$504,MATCH(B274,Prodotti!$A$5:$A$504,0)),0)))</f>
        <v/>
      </c>
      <c r="K274" s="19" t="str">
        <f aca="false">IF(B274="","",IF(ISNA(MATCH(B274,Prodotti!$A$5:$A$504,0)),"Codice non trovato",IF(OR(C274="",D274=""),"Manca tipo o quantità",IF(C274="Scarico",IF(SUMIFS($D$5:D274,$B$5:B274,B274,$C$5:C274,"Carico")-SUMIFS($D$5:D274,$B$5:B274,B274,$C$5:C274,"Scarico")&lt;0,"Giacenza insufficiente",""),""))))</f>
        <v/>
      </c>
    </row>
    <row r="275" customFormat="false" ht="15" hidden="false" customHeight="false" outlineLevel="0" collapsed="false">
      <c r="A275" s="18"/>
      <c r="B275" s="12"/>
      <c r="C275" s="13"/>
      <c r="D275" s="13"/>
      <c r="E275" s="12"/>
      <c r="F275" s="14"/>
      <c r="G275" s="12"/>
      <c r="H275" s="19" t="str">
        <f aca="false">IF(B275="","",IFERROR(INDEX(Prodotti!$B$5:$B$504,MATCH(B275,Prodotti!$A$5:$A$504,0)),"Codice non trovato"))</f>
        <v/>
      </c>
      <c r="I275" s="17" t="str">
        <f aca="false">IF(OR(D275="",F275=""),"",D275*F275)</f>
        <v/>
      </c>
      <c r="J275" s="17" t="str">
        <f aca="false">IF(OR(C275&lt;&gt;"Scarico",D275="",F275="",B275=""),"",D275*(F275-IFERROR(INDEX(Prodotti!$F$5:$F$504,MATCH(B275,Prodotti!$A$5:$A$504,0)),0)))</f>
        <v/>
      </c>
      <c r="K275" s="19" t="str">
        <f aca="false">IF(B275="","",IF(ISNA(MATCH(B275,Prodotti!$A$5:$A$504,0)),"Codice non trovato",IF(OR(C275="",D275=""),"Manca tipo o quantità",IF(C275="Scarico",IF(SUMIFS($D$5:D275,$B$5:B275,B275,$C$5:C275,"Carico")-SUMIFS($D$5:D275,$B$5:B275,B275,$C$5:C275,"Scarico")&lt;0,"Giacenza insufficiente",""),""))))</f>
        <v/>
      </c>
    </row>
    <row r="276" customFormat="false" ht="15" hidden="false" customHeight="false" outlineLevel="0" collapsed="false">
      <c r="A276" s="18"/>
      <c r="B276" s="12"/>
      <c r="C276" s="13"/>
      <c r="D276" s="13"/>
      <c r="E276" s="12"/>
      <c r="F276" s="14"/>
      <c r="G276" s="12"/>
      <c r="H276" s="19" t="str">
        <f aca="false">IF(B276="","",IFERROR(INDEX(Prodotti!$B$5:$B$504,MATCH(B276,Prodotti!$A$5:$A$504,0)),"Codice non trovato"))</f>
        <v/>
      </c>
      <c r="I276" s="17" t="str">
        <f aca="false">IF(OR(D276="",F276=""),"",D276*F276)</f>
        <v/>
      </c>
      <c r="J276" s="17" t="str">
        <f aca="false">IF(OR(C276&lt;&gt;"Scarico",D276="",F276="",B276=""),"",D276*(F276-IFERROR(INDEX(Prodotti!$F$5:$F$504,MATCH(B276,Prodotti!$A$5:$A$504,0)),0)))</f>
        <v/>
      </c>
      <c r="K276" s="19" t="str">
        <f aca="false">IF(B276="","",IF(ISNA(MATCH(B276,Prodotti!$A$5:$A$504,0)),"Codice non trovato",IF(OR(C276="",D276=""),"Manca tipo o quantità",IF(C276="Scarico",IF(SUMIFS($D$5:D276,$B$5:B276,B276,$C$5:C276,"Carico")-SUMIFS($D$5:D276,$B$5:B276,B276,$C$5:C276,"Scarico")&lt;0,"Giacenza insufficiente",""),""))))</f>
        <v/>
      </c>
    </row>
    <row r="277" customFormat="false" ht="15" hidden="false" customHeight="false" outlineLevel="0" collapsed="false">
      <c r="A277" s="18"/>
      <c r="B277" s="12"/>
      <c r="C277" s="13"/>
      <c r="D277" s="13"/>
      <c r="E277" s="12"/>
      <c r="F277" s="14"/>
      <c r="G277" s="12"/>
      <c r="H277" s="19" t="str">
        <f aca="false">IF(B277="","",IFERROR(INDEX(Prodotti!$B$5:$B$504,MATCH(B277,Prodotti!$A$5:$A$504,0)),"Codice non trovato"))</f>
        <v/>
      </c>
      <c r="I277" s="17" t="str">
        <f aca="false">IF(OR(D277="",F277=""),"",D277*F277)</f>
        <v/>
      </c>
      <c r="J277" s="17" t="str">
        <f aca="false">IF(OR(C277&lt;&gt;"Scarico",D277="",F277="",B277=""),"",D277*(F277-IFERROR(INDEX(Prodotti!$F$5:$F$504,MATCH(B277,Prodotti!$A$5:$A$504,0)),0)))</f>
        <v/>
      </c>
      <c r="K277" s="19" t="str">
        <f aca="false">IF(B277="","",IF(ISNA(MATCH(B277,Prodotti!$A$5:$A$504,0)),"Codice non trovato",IF(OR(C277="",D277=""),"Manca tipo o quantità",IF(C277="Scarico",IF(SUMIFS($D$5:D277,$B$5:B277,B277,$C$5:C277,"Carico")-SUMIFS($D$5:D277,$B$5:B277,B277,$C$5:C277,"Scarico")&lt;0,"Giacenza insufficiente",""),""))))</f>
        <v/>
      </c>
    </row>
    <row r="278" customFormat="false" ht="15" hidden="false" customHeight="false" outlineLevel="0" collapsed="false">
      <c r="A278" s="18"/>
      <c r="B278" s="12"/>
      <c r="C278" s="13"/>
      <c r="D278" s="13"/>
      <c r="E278" s="12"/>
      <c r="F278" s="14"/>
      <c r="G278" s="12"/>
      <c r="H278" s="19" t="str">
        <f aca="false">IF(B278="","",IFERROR(INDEX(Prodotti!$B$5:$B$504,MATCH(B278,Prodotti!$A$5:$A$504,0)),"Codice non trovato"))</f>
        <v/>
      </c>
      <c r="I278" s="17" t="str">
        <f aca="false">IF(OR(D278="",F278=""),"",D278*F278)</f>
        <v/>
      </c>
      <c r="J278" s="17" t="str">
        <f aca="false">IF(OR(C278&lt;&gt;"Scarico",D278="",F278="",B278=""),"",D278*(F278-IFERROR(INDEX(Prodotti!$F$5:$F$504,MATCH(B278,Prodotti!$A$5:$A$504,0)),0)))</f>
        <v/>
      </c>
      <c r="K278" s="19" t="str">
        <f aca="false">IF(B278="","",IF(ISNA(MATCH(B278,Prodotti!$A$5:$A$504,0)),"Codice non trovato",IF(OR(C278="",D278=""),"Manca tipo o quantità",IF(C278="Scarico",IF(SUMIFS($D$5:D278,$B$5:B278,B278,$C$5:C278,"Carico")-SUMIFS($D$5:D278,$B$5:B278,B278,$C$5:C278,"Scarico")&lt;0,"Giacenza insufficiente",""),""))))</f>
        <v/>
      </c>
    </row>
    <row r="279" customFormat="false" ht="15" hidden="false" customHeight="false" outlineLevel="0" collapsed="false">
      <c r="A279" s="18"/>
      <c r="B279" s="12"/>
      <c r="C279" s="13"/>
      <c r="D279" s="13"/>
      <c r="E279" s="12"/>
      <c r="F279" s="14"/>
      <c r="G279" s="12"/>
      <c r="H279" s="19" t="str">
        <f aca="false">IF(B279="","",IFERROR(INDEX(Prodotti!$B$5:$B$504,MATCH(B279,Prodotti!$A$5:$A$504,0)),"Codice non trovato"))</f>
        <v/>
      </c>
      <c r="I279" s="17" t="str">
        <f aca="false">IF(OR(D279="",F279=""),"",D279*F279)</f>
        <v/>
      </c>
      <c r="J279" s="17" t="str">
        <f aca="false">IF(OR(C279&lt;&gt;"Scarico",D279="",F279="",B279=""),"",D279*(F279-IFERROR(INDEX(Prodotti!$F$5:$F$504,MATCH(B279,Prodotti!$A$5:$A$504,0)),0)))</f>
        <v/>
      </c>
      <c r="K279" s="19" t="str">
        <f aca="false">IF(B279="","",IF(ISNA(MATCH(B279,Prodotti!$A$5:$A$504,0)),"Codice non trovato",IF(OR(C279="",D279=""),"Manca tipo o quantità",IF(C279="Scarico",IF(SUMIFS($D$5:D279,$B$5:B279,B279,$C$5:C279,"Carico")-SUMIFS($D$5:D279,$B$5:B279,B279,$C$5:C279,"Scarico")&lt;0,"Giacenza insufficiente",""),""))))</f>
        <v/>
      </c>
    </row>
    <row r="280" customFormat="false" ht="15" hidden="false" customHeight="false" outlineLevel="0" collapsed="false">
      <c r="A280" s="18"/>
      <c r="B280" s="12"/>
      <c r="C280" s="13"/>
      <c r="D280" s="13"/>
      <c r="E280" s="12"/>
      <c r="F280" s="14"/>
      <c r="G280" s="12"/>
      <c r="H280" s="19" t="str">
        <f aca="false">IF(B280="","",IFERROR(INDEX(Prodotti!$B$5:$B$504,MATCH(B280,Prodotti!$A$5:$A$504,0)),"Codice non trovato"))</f>
        <v/>
      </c>
      <c r="I280" s="17" t="str">
        <f aca="false">IF(OR(D280="",F280=""),"",D280*F280)</f>
        <v/>
      </c>
      <c r="J280" s="17" t="str">
        <f aca="false">IF(OR(C280&lt;&gt;"Scarico",D280="",F280="",B280=""),"",D280*(F280-IFERROR(INDEX(Prodotti!$F$5:$F$504,MATCH(B280,Prodotti!$A$5:$A$504,0)),0)))</f>
        <v/>
      </c>
      <c r="K280" s="19" t="str">
        <f aca="false">IF(B280="","",IF(ISNA(MATCH(B280,Prodotti!$A$5:$A$504,0)),"Codice non trovato",IF(OR(C280="",D280=""),"Manca tipo o quantità",IF(C280="Scarico",IF(SUMIFS($D$5:D280,$B$5:B280,B280,$C$5:C280,"Carico")-SUMIFS($D$5:D280,$B$5:B280,B280,$C$5:C280,"Scarico")&lt;0,"Giacenza insufficiente",""),""))))</f>
        <v/>
      </c>
    </row>
    <row r="281" customFormat="false" ht="15" hidden="false" customHeight="false" outlineLevel="0" collapsed="false">
      <c r="A281" s="18"/>
      <c r="B281" s="12"/>
      <c r="C281" s="13"/>
      <c r="D281" s="13"/>
      <c r="E281" s="12"/>
      <c r="F281" s="14"/>
      <c r="G281" s="12"/>
      <c r="H281" s="19" t="str">
        <f aca="false">IF(B281="","",IFERROR(INDEX(Prodotti!$B$5:$B$504,MATCH(B281,Prodotti!$A$5:$A$504,0)),"Codice non trovato"))</f>
        <v/>
      </c>
      <c r="I281" s="17" t="str">
        <f aca="false">IF(OR(D281="",F281=""),"",D281*F281)</f>
        <v/>
      </c>
      <c r="J281" s="17" t="str">
        <f aca="false">IF(OR(C281&lt;&gt;"Scarico",D281="",F281="",B281=""),"",D281*(F281-IFERROR(INDEX(Prodotti!$F$5:$F$504,MATCH(B281,Prodotti!$A$5:$A$504,0)),0)))</f>
        <v/>
      </c>
      <c r="K281" s="19" t="str">
        <f aca="false">IF(B281="","",IF(ISNA(MATCH(B281,Prodotti!$A$5:$A$504,0)),"Codice non trovato",IF(OR(C281="",D281=""),"Manca tipo o quantità",IF(C281="Scarico",IF(SUMIFS($D$5:D281,$B$5:B281,B281,$C$5:C281,"Carico")-SUMIFS($D$5:D281,$B$5:B281,B281,$C$5:C281,"Scarico")&lt;0,"Giacenza insufficiente",""),""))))</f>
        <v/>
      </c>
    </row>
    <row r="282" customFormat="false" ht="15" hidden="false" customHeight="false" outlineLevel="0" collapsed="false">
      <c r="A282" s="18"/>
      <c r="B282" s="12"/>
      <c r="C282" s="13"/>
      <c r="D282" s="13"/>
      <c r="E282" s="12"/>
      <c r="F282" s="14"/>
      <c r="G282" s="12"/>
      <c r="H282" s="19" t="str">
        <f aca="false">IF(B282="","",IFERROR(INDEX(Prodotti!$B$5:$B$504,MATCH(B282,Prodotti!$A$5:$A$504,0)),"Codice non trovato"))</f>
        <v/>
      </c>
      <c r="I282" s="17" t="str">
        <f aca="false">IF(OR(D282="",F282=""),"",D282*F282)</f>
        <v/>
      </c>
      <c r="J282" s="17" t="str">
        <f aca="false">IF(OR(C282&lt;&gt;"Scarico",D282="",F282="",B282=""),"",D282*(F282-IFERROR(INDEX(Prodotti!$F$5:$F$504,MATCH(B282,Prodotti!$A$5:$A$504,0)),0)))</f>
        <v/>
      </c>
      <c r="K282" s="19" t="str">
        <f aca="false">IF(B282="","",IF(ISNA(MATCH(B282,Prodotti!$A$5:$A$504,0)),"Codice non trovato",IF(OR(C282="",D282=""),"Manca tipo o quantità",IF(C282="Scarico",IF(SUMIFS($D$5:D282,$B$5:B282,B282,$C$5:C282,"Carico")-SUMIFS($D$5:D282,$B$5:B282,B282,$C$5:C282,"Scarico")&lt;0,"Giacenza insufficiente",""),""))))</f>
        <v/>
      </c>
    </row>
    <row r="283" customFormat="false" ht="15" hidden="false" customHeight="false" outlineLevel="0" collapsed="false">
      <c r="A283" s="18"/>
      <c r="B283" s="12"/>
      <c r="C283" s="13"/>
      <c r="D283" s="13"/>
      <c r="E283" s="12"/>
      <c r="F283" s="14"/>
      <c r="G283" s="12"/>
      <c r="H283" s="19" t="str">
        <f aca="false">IF(B283="","",IFERROR(INDEX(Prodotti!$B$5:$B$504,MATCH(B283,Prodotti!$A$5:$A$504,0)),"Codice non trovato"))</f>
        <v/>
      </c>
      <c r="I283" s="17" t="str">
        <f aca="false">IF(OR(D283="",F283=""),"",D283*F283)</f>
        <v/>
      </c>
      <c r="J283" s="17" t="str">
        <f aca="false">IF(OR(C283&lt;&gt;"Scarico",D283="",F283="",B283=""),"",D283*(F283-IFERROR(INDEX(Prodotti!$F$5:$F$504,MATCH(B283,Prodotti!$A$5:$A$504,0)),0)))</f>
        <v/>
      </c>
      <c r="K283" s="19" t="str">
        <f aca="false">IF(B283="","",IF(ISNA(MATCH(B283,Prodotti!$A$5:$A$504,0)),"Codice non trovato",IF(OR(C283="",D283=""),"Manca tipo o quantità",IF(C283="Scarico",IF(SUMIFS($D$5:D283,$B$5:B283,B283,$C$5:C283,"Carico")-SUMIFS($D$5:D283,$B$5:B283,B283,$C$5:C283,"Scarico")&lt;0,"Giacenza insufficiente",""),""))))</f>
        <v/>
      </c>
    </row>
    <row r="284" customFormat="false" ht="15" hidden="false" customHeight="false" outlineLevel="0" collapsed="false">
      <c r="A284" s="18"/>
      <c r="B284" s="12"/>
      <c r="C284" s="13"/>
      <c r="D284" s="13"/>
      <c r="E284" s="12"/>
      <c r="F284" s="14"/>
      <c r="G284" s="12"/>
      <c r="H284" s="19" t="str">
        <f aca="false">IF(B284="","",IFERROR(INDEX(Prodotti!$B$5:$B$504,MATCH(B284,Prodotti!$A$5:$A$504,0)),"Codice non trovato"))</f>
        <v/>
      </c>
      <c r="I284" s="17" t="str">
        <f aca="false">IF(OR(D284="",F284=""),"",D284*F284)</f>
        <v/>
      </c>
      <c r="J284" s="17" t="str">
        <f aca="false">IF(OR(C284&lt;&gt;"Scarico",D284="",F284="",B284=""),"",D284*(F284-IFERROR(INDEX(Prodotti!$F$5:$F$504,MATCH(B284,Prodotti!$A$5:$A$504,0)),0)))</f>
        <v/>
      </c>
      <c r="K284" s="19" t="str">
        <f aca="false">IF(B284="","",IF(ISNA(MATCH(B284,Prodotti!$A$5:$A$504,0)),"Codice non trovato",IF(OR(C284="",D284=""),"Manca tipo o quantità",IF(C284="Scarico",IF(SUMIFS($D$5:D284,$B$5:B284,B284,$C$5:C284,"Carico")-SUMIFS($D$5:D284,$B$5:B284,B284,$C$5:C284,"Scarico")&lt;0,"Giacenza insufficiente",""),""))))</f>
        <v/>
      </c>
    </row>
    <row r="285" customFormat="false" ht="15" hidden="false" customHeight="false" outlineLevel="0" collapsed="false">
      <c r="A285" s="18"/>
      <c r="B285" s="12"/>
      <c r="C285" s="13"/>
      <c r="D285" s="13"/>
      <c r="E285" s="12"/>
      <c r="F285" s="14"/>
      <c r="G285" s="12"/>
      <c r="H285" s="19" t="str">
        <f aca="false">IF(B285="","",IFERROR(INDEX(Prodotti!$B$5:$B$504,MATCH(B285,Prodotti!$A$5:$A$504,0)),"Codice non trovato"))</f>
        <v/>
      </c>
      <c r="I285" s="17" t="str">
        <f aca="false">IF(OR(D285="",F285=""),"",D285*F285)</f>
        <v/>
      </c>
      <c r="J285" s="17" t="str">
        <f aca="false">IF(OR(C285&lt;&gt;"Scarico",D285="",F285="",B285=""),"",D285*(F285-IFERROR(INDEX(Prodotti!$F$5:$F$504,MATCH(B285,Prodotti!$A$5:$A$504,0)),0)))</f>
        <v/>
      </c>
      <c r="K285" s="19" t="str">
        <f aca="false">IF(B285="","",IF(ISNA(MATCH(B285,Prodotti!$A$5:$A$504,0)),"Codice non trovato",IF(OR(C285="",D285=""),"Manca tipo o quantità",IF(C285="Scarico",IF(SUMIFS($D$5:D285,$B$5:B285,B285,$C$5:C285,"Carico")-SUMIFS($D$5:D285,$B$5:B285,B285,$C$5:C285,"Scarico")&lt;0,"Giacenza insufficiente",""),""))))</f>
        <v/>
      </c>
    </row>
    <row r="286" customFormat="false" ht="15" hidden="false" customHeight="false" outlineLevel="0" collapsed="false">
      <c r="A286" s="18"/>
      <c r="B286" s="12"/>
      <c r="C286" s="13"/>
      <c r="D286" s="13"/>
      <c r="E286" s="12"/>
      <c r="F286" s="14"/>
      <c r="G286" s="12"/>
      <c r="H286" s="19" t="str">
        <f aca="false">IF(B286="","",IFERROR(INDEX(Prodotti!$B$5:$B$504,MATCH(B286,Prodotti!$A$5:$A$504,0)),"Codice non trovato"))</f>
        <v/>
      </c>
      <c r="I286" s="17" t="str">
        <f aca="false">IF(OR(D286="",F286=""),"",D286*F286)</f>
        <v/>
      </c>
      <c r="J286" s="17" t="str">
        <f aca="false">IF(OR(C286&lt;&gt;"Scarico",D286="",F286="",B286=""),"",D286*(F286-IFERROR(INDEX(Prodotti!$F$5:$F$504,MATCH(B286,Prodotti!$A$5:$A$504,0)),0)))</f>
        <v/>
      </c>
      <c r="K286" s="19" t="str">
        <f aca="false">IF(B286="","",IF(ISNA(MATCH(B286,Prodotti!$A$5:$A$504,0)),"Codice non trovato",IF(OR(C286="",D286=""),"Manca tipo o quantità",IF(C286="Scarico",IF(SUMIFS($D$5:D286,$B$5:B286,B286,$C$5:C286,"Carico")-SUMIFS($D$5:D286,$B$5:B286,B286,$C$5:C286,"Scarico")&lt;0,"Giacenza insufficiente",""),""))))</f>
        <v/>
      </c>
    </row>
    <row r="287" customFormat="false" ht="15" hidden="false" customHeight="false" outlineLevel="0" collapsed="false">
      <c r="A287" s="18"/>
      <c r="B287" s="12"/>
      <c r="C287" s="13"/>
      <c r="D287" s="13"/>
      <c r="E287" s="12"/>
      <c r="F287" s="14"/>
      <c r="G287" s="12"/>
      <c r="H287" s="19" t="str">
        <f aca="false">IF(B287="","",IFERROR(INDEX(Prodotti!$B$5:$B$504,MATCH(B287,Prodotti!$A$5:$A$504,0)),"Codice non trovato"))</f>
        <v/>
      </c>
      <c r="I287" s="17" t="str">
        <f aca="false">IF(OR(D287="",F287=""),"",D287*F287)</f>
        <v/>
      </c>
      <c r="J287" s="17" t="str">
        <f aca="false">IF(OR(C287&lt;&gt;"Scarico",D287="",F287="",B287=""),"",D287*(F287-IFERROR(INDEX(Prodotti!$F$5:$F$504,MATCH(B287,Prodotti!$A$5:$A$504,0)),0)))</f>
        <v/>
      </c>
      <c r="K287" s="19" t="str">
        <f aca="false">IF(B287="","",IF(ISNA(MATCH(B287,Prodotti!$A$5:$A$504,0)),"Codice non trovato",IF(OR(C287="",D287=""),"Manca tipo o quantità",IF(C287="Scarico",IF(SUMIFS($D$5:D287,$B$5:B287,B287,$C$5:C287,"Carico")-SUMIFS($D$5:D287,$B$5:B287,B287,$C$5:C287,"Scarico")&lt;0,"Giacenza insufficiente",""),""))))</f>
        <v/>
      </c>
    </row>
    <row r="288" customFormat="false" ht="15" hidden="false" customHeight="false" outlineLevel="0" collapsed="false">
      <c r="A288" s="18"/>
      <c r="B288" s="12"/>
      <c r="C288" s="13"/>
      <c r="D288" s="13"/>
      <c r="E288" s="12"/>
      <c r="F288" s="14"/>
      <c r="G288" s="12"/>
      <c r="H288" s="19" t="str">
        <f aca="false">IF(B288="","",IFERROR(INDEX(Prodotti!$B$5:$B$504,MATCH(B288,Prodotti!$A$5:$A$504,0)),"Codice non trovato"))</f>
        <v/>
      </c>
      <c r="I288" s="17" t="str">
        <f aca="false">IF(OR(D288="",F288=""),"",D288*F288)</f>
        <v/>
      </c>
      <c r="J288" s="17" t="str">
        <f aca="false">IF(OR(C288&lt;&gt;"Scarico",D288="",F288="",B288=""),"",D288*(F288-IFERROR(INDEX(Prodotti!$F$5:$F$504,MATCH(B288,Prodotti!$A$5:$A$504,0)),0)))</f>
        <v/>
      </c>
      <c r="K288" s="19" t="str">
        <f aca="false">IF(B288="","",IF(ISNA(MATCH(B288,Prodotti!$A$5:$A$504,0)),"Codice non trovato",IF(OR(C288="",D288=""),"Manca tipo o quantità",IF(C288="Scarico",IF(SUMIFS($D$5:D288,$B$5:B288,B288,$C$5:C288,"Carico")-SUMIFS($D$5:D288,$B$5:B288,B288,$C$5:C288,"Scarico")&lt;0,"Giacenza insufficiente",""),""))))</f>
        <v/>
      </c>
    </row>
    <row r="289" customFormat="false" ht="15" hidden="false" customHeight="false" outlineLevel="0" collapsed="false">
      <c r="A289" s="18"/>
      <c r="B289" s="12"/>
      <c r="C289" s="13"/>
      <c r="D289" s="13"/>
      <c r="E289" s="12"/>
      <c r="F289" s="14"/>
      <c r="G289" s="12"/>
      <c r="H289" s="19" t="str">
        <f aca="false">IF(B289="","",IFERROR(INDEX(Prodotti!$B$5:$B$504,MATCH(B289,Prodotti!$A$5:$A$504,0)),"Codice non trovato"))</f>
        <v/>
      </c>
      <c r="I289" s="17" t="str">
        <f aca="false">IF(OR(D289="",F289=""),"",D289*F289)</f>
        <v/>
      </c>
      <c r="J289" s="17" t="str">
        <f aca="false">IF(OR(C289&lt;&gt;"Scarico",D289="",F289="",B289=""),"",D289*(F289-IFERROR(INDEX(Prodotti!$F$5:$F$504,MATCH(B289,Prodotti!$A$5:$A$504,0)),0)))</f>
        <v/>
      </c>
      <c r="K289" s="19" t="str">
        <f aca="false">IF(B289="","",IF(ISNA(MATCH(B289,Prodotti!$A$5:$A$504,0)),"Codice non trovato",IF(OR(C289="",D289=""),"Manca tipo o quantità",IF(C289="Scarico",IF(SUMIFS($D$5:D289,$B$5:B289,B289,$C$5:C289,"Carico")-SUMIFS($D$5:D289,$B$5:B289,B289,$C$5:C289,"Scarico")&lt;0,"Giacenza insufficiente",""),""))))</f>
        <v/>
      </c>
    </row>
    <row r="290" customFormat="false" ht="15" hidden="false" customHeight="false" outlineLevel="0" collapsed="false">
      <c r="A290" s="18"/>
      <c r="B290" s="12"/>
      <c r="C290" s="13"/>
      <c r="D290" s="13"/>
      <c r="E290" s="12"/>
      <c r="F290" s="14"/>
      <c r="G290" s="12"/>
      <c r="H290" s="19" t="str">
        <f aca="false">IF(B290="","",IFERROR(INDEX(Prodotti!$B$5:$B$504,MATCH(B290,Prodotti!$A$5:$A$504,0)),"Codice non trovato"))</f>
        <v/>
      </c>
      <c r="I290" s="17" t="str">
        <f aca="false">IF(OR(D290="",F290=""),"",D290*F290)</f>
        <v/>
      </c>
      <c r="J290" s="17" t="str">
        <f aca="false">IF(OR(C290&lt;&gt;"Scarico",D290="",F290="",B290=""),"",D290*(F290-IFERROR(INDEX(Prodotti!$F$5:$F$504,MATCH(B290,Prodotti!$A$5:$A$504,0)),0)))</f>
        <v/>
      </c>
      <c r="K290" s="19" t="str">
        <f aca="false">IF(B290="","",IF(ISNA(MATCH(B290,Prodotti!$A$5:$A$504,0)),"Codice non trovato",IF(OR(C290="",D290=""),"Manca tipo o quantità",IF(C290="Scarico",IF(SUMIFS($D$5:D290,$B$5:B290,B290,$C$5:C290,"Carico")-SUMIFS($D$5:D290,$B$5:B290,B290,$C$5:C290,"Scarico")&lt;0,"Giacenza insufficiente",""),""))))</f>
        <v/>
      </c>
    </row>
    <row r="291" customFormat="false" ht="15" hidden="false" customHeight="false" outlineLevel="0" collapsed="false">
      <c r="A291" s="18"/>
      <c r="B291" s="12"/>
      <c r="C291" s="13"/>
      <c r="D291" s="13"/>
      <c r="E291" s="12"/>
      <c r="F291" s="14"/>
      <c r="G291" s="12"/>
      <c r="H291" s="19" t="str">
        <f aca="false">IF(B291="","",IFERROR(INDEX(Prodotti!$B$5:$B$504,MATCH(B291,Prodotti!$A$5:$A$504,0)),"Codice non trovato"))</f>
        <v/>
      </c>
      <c r="I291" s="17" t="str">
        <f aca="false">IF(OR(D291="",F291=""),"",D291*F291)</f>
        <v/>
      </c>
      <c r="J291" s="17" t="str">
        <f aca="false">IF(OR(C291&lt;&gt;"Scarico",D291="",F291="",B291=""),"",D291*(F291-IFERROR(INDEX(Prodotti!$F$5:$F$504,MATCH(B291,Prodotti!$A$5:$A$504,0)),0)))</f>
        <v/>
      </c>
      <c r="K291" s="19" t="str">
        <f aca="false">IF(B291="","",IF(ISNA(MATCH(B291,Prodotti!$A$5:$A$504,0)),"Codice non trovato",IF(OR(C291="",D291=""),"Manca tipo o quantità",IF(C291="Scarico",IF(SUMIFS($D$5:D291,$B$5:B291,B291,$C$5:C291,"Carico")-SUMIFS($D$5:D291,$B$5:B291,B291,$C$5:C291,"Scarico")&lt;0,"Giacenza insufficiente",""),""))))</f>
        <v/>
      </c>
    </row>
    <row r="292" customFormat="false" ht="15" hidden="false" customHeight="false" outlineLevel="0" collapsed="false">
      <c r="A292" s="18"/>
      <c r="B292" s="12"/>
      <c r="C292" s="13"/>
      <c r="D292" s="13"/>
      <c r="E292" s="12"/>
      <c r="F292" s="14"/>
      <c r="G292" s="12"/>
      <c r="H292" s="19" t="str">
        <f aca="false">IF(B292="","",IFERROR(INDEX(Prodotti!$B$5:$B$504,MATCH(B292,Prodotti!$A$5:$A$504,0)),"Codice non trovato"))</f>
        <v/>
      </c>
      <c r="I292" s="17" t="str">
        <f aca="false">IF(OR(D292="",F292=""),"",D292*F292)</f>
        <v/>
      </c>
      <c r="J292" s="17" t="str">
        <f aca="false">IF(OR(C292&lt;&gt;"Scarico",D292="",F292="",B292=""),"",D292*(F292-IFERROR(INDEX(Prodotti!$F$5:$F$504,MATCH(B292,Prodotti!$A$5:$A$504,0)),0)))</f>
        <v/>
      </c>
      <c r="K292" s="19" t="str">
        <f aca="false">IF(B292="","",IF(ISNA(MATCH(B292,Prodotti!$A$5:$A$504,0)),"Codice non trovato",IF(OR(C292="",D292=""),"Manca tipo o quantità",IF(C292="Scarico",IF(SUMIFS($D$5:D292,$B$5:B292,B292,$C$5:C292,"Carico")-SUMIFS($D$5:D292,$B$5:B292,B292,$C$5:C292,"Scarico")&lt;0,"Giacenza insufficiente",""),""))))</f>
        <v/>
      </c>
    </row>
    <row r="293" customFormat="false" ht="15" hidden="false" customHeight="false" outlineLevel="0" collapsed="false">
      <c r="A293" s="18"/>
      <c r="B293" s="12"/>
      <c r="C293" s="13"/>
      <c r="D293" s="13"/>
      <c r="E293" s="12"/>
      <c r="F293" s="14"/>
      <c r="G293" s="12"/>
      <c r="H293" s="19" t="str">
        <f aca="false">IF(B293="","",IFERROR(INDEX(Prodotti!$B$5:$B$504,MATCH(B293,Prodotti!$A$5:$A$504,0)),"Codice non trovato"))</f>
        <v/>
      </c>
      <c r="I293" s="17" t="str">
        <f aca="false">IF(OR(D293="",F293=""),"",D293*F293)</f>
        <v/>
      </c>
      <c r="J293" s="17" t="str">
        <f aca="false">IF(OR(C293&lt;&gt;"Scarico",D293="",F293="",B293=""),"",D293*(F293-IFERROR(INDEX(Prodotti!$F$5:$F$504,MATCH(B293,Prodotti!$A$5:$A$504,0)),0)))</f>
        <v/>
      </c>
      <c r="K293" s="19" t="str">
        <f aca="false">IF(B293="","",IF(ISNA(MATCH(B293,Prodotti!$A$5:$A$504,0)),"Codice non trovato",IF(OR(C293="",D293=""),"Manca tipo o quantità",IF(C293="Scarico",IF(SUMIFS($D$5:D293,$B$5:B293,B293,$C$5:C293,"Carico")-SUMIFS($D$5:D293,$B$5:B293,B293,$C$5:C293,"Scarico")&lt;0,"Giacenza insufficiente",""),""))))</f>
        <v/>
      </c>
    </row>
    <row r="294" customFormat="false" ht="15" hidden="false" customHeight="false" outlineLevel="0" collapsed="false">
      <c r="A294" s="18"/>
      <c r="B294" s="12"/>
      <c r="C294" s="13"/>
      <c r="D294" s="13"/>
      <c r="E294" s="12"/>
      <c r="F294" s="14"/>
      <c r="G294" s="12"/>
      <c r="H294" s="19" t="str">
        <f aca="false">IF(B294="","",IFERROR(INDEX(Prodotti!$B$5:$B$504,MATCH(B294,Prodotti!$A$5:$A$504,0)),"Codice non trovato"))</f>
        <v/>
      </c>
      <c r="I294" s="17" t="str">
        <f aca="false">IF(OR(D294="",F294=""),"",D294*F294)</f>
        <v/>
      </c>
      <c r="J294" s="17" t="str">
        <f aca="false">IF(OR(C294&lt;&gt;"Scarico",D294="",F294="",B294=""),"",D294*(F294-IFERROR(INDEX(Prodotti!$F$5:$F$504,MATCH(B294,Prodotti!$A$5:$A$504,0)),0)))</f>
        <v/>
      </c>
      <c r="K294" s="19" t="str">
        <f aca="false">IF(B294="","",IF(ISNA(MATCH(B294,Prodotti!$A$5:$A$504,0)),"Codice non trovato",IF(OR(C294="",D294=""),"Manca tipo o quantità",IF(C294="Scarico",IF(SUMIFS($D$5:D294,$B$5:B294,B294,$C$5:C294,"Carico")-SUMIFS($D$5:D294,$B$5:B294,B294,$C$5:C294,"Scarico")&lt;0,"Giacenza insufficiente",""),""))))</f>
        <v/>
      </c>
    </row>
    <row r="295" customFormat="false" ht="15" hidden="false" customHeight="false" outlineLevel="0" collapsed="false">
      <c r="A295" s="18"/>
      <c r="B295" s="12"/>
      <c r="C295" s="13"/>
      <c r="D295" s="13"/>
      <c r="E295" s="12"/>
      <c r="F295" s="14"/>
      <c r="G295" s="12"/>
      <c r="H295" s="19" t="str">
        <f aca="false">IF(B295="","",IFERROR(INDEX(Prodotti!$B$5:$B$504,MATCH(B295,Prodotti!$A$5:$A$504,0)),"Codice non trovato"))</f>
        <v/>
      </c>
      <c r="I295" s="17" t="str">
        <f aca="false">IF(OR(D295="",F295=""),"",D295*F295)</f>
        <v/>
      </c>
      <c r="J295" s="17" t="str">
        <f aca="false">IF(OR(C295&lt;&gt;"Scarico",D295="",F295="",B295=""),"",D295*(F295-IFERROR(INDEX(Prodotti!$F$5:$F$504,MATCH(B295,Prodotti!$A$5:$A$504,0)),0)))</f>
        <v/>
      </c>
      <c r="K295" s="19" t="str">
        <f aca="false">IF(B295="","",IF(ISNA(MATCH(B295,Prodotti!$A$5:$A$504,0)),"Codice non trovato",IF(OR(C295="",D295=""),"Manca tipo o quantità",IF(C295="Scarico",IF(SUMIFS($D$5:D295,$B$5:B295,B295,$C$5:C295,"Carico")-SUMIFS($D$5:D295,$B$5:B295,B295,$C$5:C295,"Scarico")&lt;0,"Giacenza insufficiente",""),""))))</f>
        <v/>
      </c>
    </row>
    <row r="296" customFormat="false" ht="15" hidden="false" customHeight="false" outlineLevel="0" collapsed="false">
      <c r="A296" s="18"/>
      <c r="B296" s="12"/>
      <c r="C296" s="13"/>
      <c r="D296" s="13"/>
      <c r="E296" s="12"/>
      <c r="F296" s="14"/>
      <c r="G296" s="12"/>
      <c r="H296" s="19" t="str">
        <f aca="false">IF(B296="","",IFERROR(INDEX(Prodotti!$B$5:$B$504,MATCH(B296,Prodotti!$A$5:$A$504,0)),"Codice non trovato"))</f>
        <v/>
      </c>
      <c r="I296" s="17" t="str">
        <f aca="false">IF(OR(D296="",F296=""),"",D296*F296)</f>
        <v/>
      </c>
      <c r="J296" s="17" t="str">
        <f aca="false">IF(OR(C296&lt;&gt;"Scarico",D296="",F296="",B296=""),"",D296*(F296-IFERROR(INDEX(Prodotti!$F$5:$F$504,MATCH(B296,Prodotti!$A$5:$A$504,0)),0)))</f>
        <v/>
      </c>
      <c r="K296" s="19" t="str">
        <f aca="false">IF(B296="","",IF(ISNA(MATCH(B296,Prodotti!$A$5:$A$504,0)),"Codice non trovato",IF(OR(C296="",D296=""),"Manca tipo o quantità",IF(C296="Scarico",IF(SUMIFS($D$5:D296,$B$5:B296,B296,$C$5:C296,"Carico")-SUMIFS($D$5:D296,$B$5:B296,B296,$C$5:C296,"Scarico")&lt;0,"Giacenza insufficiente",""),""))))</f>
        <v/>
      </c>
    </row>
    <row r="297" customFormat="false" ht="15" hidden="false" customHeight="false" outlineLevel="0" collapsed="false">
      <c r="A297" s="18"/>
      <c r="B297" s="12"/>
      <c r="C297" s="13"/>
      <c r="D297" s="13"/>
      <c r="E297" s="12"/>
      <c r="F297" s="14"/>
      <c r="G297" s="12"/>
      <c r="H297" s="19" t="str">
        <f aca="false">IF(B297="","",IFERROR(INDEX(Prodotti!$B$5:$B$504,MATCH(B297,Prodotti!$A$5:$A$504,0)),"Codice non trovato"))</f>
        <v/>
      </c>
      <c r="I297" s="17" t="str">
        <f aca="false">IF(OR(D297="",F297=""),"",D297*F297)</f>
        <v/>
      </c>
      <c r="J297" s="17" t="str">
        <f aca="false">IF(OR(C297&lt;&gt;"Scarico",D297="",F297="",B297=""),"",D297*(F297-IFERROR(INDEX(Prodotti!$F$5:$F$504,MATCH(B297,Prodotti!$A$5:$A$504,0)),0)))</f>
        <v/>
      </c>
      <c r="K297" s="19" t="str">
        <f aca="false">IF(B297="","",IF(ISNA(MATCH(B297,Prodotti!$A$5:$A$504,0)),"Codice non trovato",IF(OR(C297="",D297=""),"Manca tipo o quantità",IF(C297="Scarico",IF(SUMIFS($D$5:D297,$B$5:B297,B297,$C$5:C297,"Carico")-SUMIFS($D$5:D297,$B$5:B297,B297,$C$5:C297,"Scarico")&lt;0,"Giacenza insufficiente",""),""))))</f>
        <v/>
      </c>
    </row>
    <row r="298" customFormat="false" ht="15" hidden="false" customHeight="false" outlineLevel="0" collapsed="false">
      <c r="A298" s="18"/>
      <c r="B298" s="12"/>
      <c r="C298" s="13"/>
      <c r="D298" s="13"/>
      <c r="E298" s="12"/>
      <c r="F298" s="14"/>
      <c r="G298" s="12"/>
      <c r="H298" s="19" t="str">
        <f aca="false">IF(B298="","",IFERROR(INDEX(Prodotti!$B$5:$B$504,MATCH(B298,Prodotti!$A$5:$A$504,0)),"Codice non trovato"))</f>
        <v/>
      </c>
      <c r="I298" s="17" t="str">
        <f aca="false">IF(OR(D298="",F298=""),"",D298*F298)</f>
        <v/>
      </c>
      <c r="J298" s="17" t="str">
        <f aca="false">IF(OR(C298&lt;&gt;"Scarico",D298="",F298="",B298=""),"",D298*(F298-IFERROR(INDEX(Prodotti!$F$5:$F$504,MATCH(B298,Prodotti!$A$5:$A$504,0)),0)))</f>
        <v/>
      </c>
      <c r="K298" s="19" t="str">
        <f aca="false">IF(B298="","",IF(ISNA(MATCH(B298,Prodotti!$A$5:$A$504,0)),"Codice non trovato",IF(OR(C298="",D298=""),"Manca tipo o quantità",IF(C298="Scarico",IF(SUMIFS($D$5:D298,$B$5:B298,B298,$C$5:C298,"Carico")-SUMIFS($D$5:D298,$B$5:B298,B298,$C$5:C298,"Scarico")&lt;0,"Giacenza insufficiente",""),""))))</f>
        <v/>
      </c>
    </row>
    <row r="299" customFormat="false" ht="15" hidden="false" customHeight="false" outlineLevel="0" collapsed="false">
      <c r="A299" s="18"/>
      <c r="B299" s="12"/>
      <c r="C299" s="13"/>
      <c r="D299" s="13"/>
      <c r="E299" s="12"/>
      <c r="F299" s="14"/>
      <c r="G299" s="12"/>
      <c r="H299" s="19" t="str">
        <f aca="false">IF(B299="","",IFERROR(INDEX(Prodotti!$B$5:$B$504,MATCH(B299,Prodotti!$A$5:$A$504,0)),"Codice non trovato"))</f>
        <v/>
      </c>
      <c r="I299" s="17" t="str">
        <f aca="false">IF(OR(D299="",F299=""),"",D299*F299)</f>
        <v/>
      </c>
      <c r="J299" s="17" t="str">
        <f aca="false">IF(OR(C299&lt;&gt;"Scarico",D299="",F299="",B299=""),"",D299*(F299-IFERROR(INDEX(Prodotti!$F$5:$F$504,MATCH(B299,Prodotti!$A$5:$A$504,0)),0)))</f>
        <v/>
      </c>
      <c r="K299" s="19" t="str">
        <f aca="false">IF(B299="","",IF(ISNA(MATCH(B299,Prodotti!$A$5:$A$504,0)),"Codice non trovato",IF(OR(C299="",D299=""),"Manca tipo o quantità",IF(C299="Scarico",IF(SUMIFS($D$5:D299,$B$5:B299,B299,$C$5:C299,"Carico")-SUMIFS($D$5:D299,$B$5:B299,B299,$C$5:C299,"Scarico")&lt;0,"Giacenza insufficiente",""),""))))</f>
        <v/>
      </c>
    </row>
    <row r="300" customFormat="false" ht="15" hidden="false" customHeight="false" outlineLevel="0" collapsed="false">
      <c r="A300" s="18"/>
      <c r="B300" s="12"/>
      <c r="C300" s="13"/>
      <c r="D300" s="13"/>
      <c r="E300" s="12"/>
      <c r="F300" s="14"/>
      <c r="G300" s="12"/>
      <c r="H300" s="19" t="str">
        <f aca="false">IF(B300="","",IFERROR(INDEX(Prodotti!$B$5:$B$504,MATCH(B300,Prodotti!$A$5:$A$504,0)),"Codice non trovato"))</f>
        <v/>
      </c>
      <c r="I300" s="17" t="str">
        <f aca="false">IF(OR(D300="",F300=""),"",D300*F300)</f>
        <v/>
      </c>
      <c r="J300" s="17" t="str">
        <f aca="false">IF(OR(C300&lt;&gt;"Scarico",D300="",F300="",B300=""),"",D300*(F300-IFERROR(INDEX(Prodotti!$F$5:$F$504,MATCH(B300,Prodotti!$A$5:$A$504,0)),0)))</f>
        <v/>
      </c>
      <c r="K300" s="19" t="str">
        <f aca="false">IF(B300="","",IF(ISNA(MATCH(B300,Prodotti!$A$5:$A$504,0)),"Codice non trovato",IF(OR(C300="",D300=""),"Manca tipo o quantità",IF(C300="Scarico",IF(SUMIFS($D$5:D300,$B$5:B300,B300,$C$5:C300,"Carico")-SUMIFS($D$5:D300,$B$5:B300,B300,$C$5:C300,"Scarico")&lt;0,"Giacenza insufficiente",""),""))))</f>
        <v/>
      </c>
    </row>
    <row r="301" customFormat="false" ht="15" hidden="false" customHeight="false" outlineLevel="0" collapsed="false">
      <c r="A301" s="18"/>
      <c r="B301" s="12"/>
      <c r="C301" s="13"/>
      <c r="D301" s="13"/>
      <c r="E301" s="12"/>
      <c r="F301" s="14"/>
      <c r="G301" s="12"/>
      <c r="H301" s="19" t="str">
        <f aca="false">IF(B301="","",IFERROR(INDEX(Prodotti!$B$5:$B$504,MATCH(B301,Prodotti!$A$5:$A$504,0)),"Codice non trovato"))</f>
        <v/>
      </c>
      <c r="I301" s="17" t="str">
        <f aca="false">IF(OR(D301="",F301=""),"",D301*F301)</f>
        <v/>
      </c>
      <c r="J301" s="17" t="str">
        <f aca="false">IF(OR(C301&lt;&gt;"Scarico",D301="",F301="",B301=""),"",D301*(F301-IFERROR(INDEX(Prodotti!$F$5:$F$504,MATCH(B301,Prodotti!$A$5:$A$504,0)),0)))</f>
        <v/>
      </c>
      <c r="K301" s="19" t="str">
        <f aca="false">IF(B301="","",IF(ISNA(MATCH(B301,Prodotti!$A$5:$A$504,0)),"Codice non trovato",IF(OR(C301="",D301=""),"Manca tipo o quantità",IF(C301="Scarico",IF(SUMIFS($D$5:D301,$B$5:B301,B301,$C$5:C301,"Carico")-SUMIFS($D$5:D301,$B$5:B301,B301,$C$5:C301,"Scarico")&lt;0,"Giacenza insufficiente",""),""))))</f>
        <v/>
      </c>
    </row>
    <row r="302" customFormat="false" ht="15" hidden="false" customHeight="false" outlineLevel="0" collapsed="false">
      <c r="A302" s="18"/>
      <c r="B302" s="12"/>
      <c r="C302" s="13"/>
      <c r="D302" s="13"/>
      <c r="E302" s="12"/>
      <c r="F302" s="14"/>
      <c r="G302" s="12"/>
      <c r="H302" s="19" t="str">
        <f aca="false">IF(B302="","",IFERROR(INDEX(Prodotti!$B$5:$B$504,MATCH(B302,Prodotti!$A$5:$A$504,0)),"Codice non trovato"))</f>
        <v/>
      </c>
      <c r="I302" s="17" t="str">
        <f aca="false">IF(OR(D302="",F302=""),"",D302*F302)</f>
        <v/>
      </c>
      <c r="J302" s="17" t="str">
        <f aca="false">IF(OR(C302&lt;&gt;"Scarico",D302="",F302="",B302=""),"",D302*(F302-IFERROR(INDEX(Prodotti!$F$5:$F$504,MATCH(B302,Prodotti!$A$5:$A$504,0)),0)))</f>
        <v/>
      </c>
      <c r="K302" s="19" t="str">
        <f aca="false">IF(B302="","",IF(ISNA(MATCH(B302,Prodotti!$A$5:$A$504,0)),"Codice non trovato",IF(OR(C302="",D302=""),"Manca tipo o quantità",IF(C302="Scarico",IF(SUMIFS($D$5:D302,$B$5:B302,B302,$C$5:C302,"Carico")-SUMIFS($D$5:D302,$B$5:B302,B302,$C$5:C302,"Scarico")&lt;0,"Giacenza insufficiente",""),""))))</f>
        <v/>
      </c>
    </row>
    <row r="303" customFormat="false" ht="15" hidden="false" customHeight="false" outlineLevel="0" collapsed="false">
      <c r="A303" s="18"/>
      <c r="B303" s="12"/>
      <c r="C303" s="13"/>
      <c r="D303" s="13"/>
      <c r="E303" s="12"/>
      <c r="F303" s="14"/>
      <c r="G303" s="12"/>
      <c r="H303" s="19" t="str">
        <f aca="false">IF(B303="","",IFERROR(INDEX(Prodotti!$B$5:$B$504,MATCH(B303,Prodotti!$A$5:$A$504,0)),"Codice non trovato"))</f>
        <v/>
      </c>
      <c r="I303" s="17" t="str">
        <f aca="false">IF(OR(D303="",F303=""),"",D303*F303)</f>
        <v/>
      </c>
      <c r="J303" s="17" t="str">
        <f aca="false">IF(OR(C303&lt;&gt;"Scarico",D303="",F303="",B303=""),"",D303*(F303-IFERROR(INDEX(Prodotti!$F$5:$F$504,MATCH(B303,Prodotti!$A$5:$A$504,0)),0)))</f>
        <v/>
      </c>
      <c r="K303" s="19" t="str">
        <f aca="false">IF(B303="","",IF(ISNA(MATCH(B303,Prodotti!$A$5:$A$504,0)),"Codice non trovato",IF(OR(C303="",D303=""),"Manca tipo o quantità",IF(C303="Scarico",IF(SUMIFS($D$5:D303,$B$5:B303,B303,$C$5:C303,"Carico")-SUMIFS($D$5:D303,$B$5:B303,B303,$C$5:C303,"Scarico")&lt;0,"Giacenza insufficiente",""),""))))</f>
        <v/>
      </c>
    </row>
    <row r="304" customFormat="false" ht="15" hidden="false" customHeight="false" outlineLevel="0" collapsed="false">
      <c r="A304" s="18"/>
      <c r="B304" s="12"/>
      <c r="C304" s="13"/>
      <c r="D304" s="13"/>
      <c r="E304" s="12"/>
      <c r="F304" s="14"/>
      <c r="G304" s="12"/>
      <c r="H304" s="19" t="str">
        <f aca="false">IF(B304="","",IFERROR(INDEX(Prodotti!$B$5:$B$504,MATCH(B304,Prodotti!$A$5:$A$504,0)),"Codice non trovato"))</f>
        <v/>
      </c>
      <c r="I304" s="17" t="str">
        <f aca="false">IF(OR(D304="",F304=""),"",D304*F304)</f>
        <v/>
      </c>
      <c r="J304" s="17" t="str">
        <f aca="false">IF(OR(C304&lt;&gt;"Scarico",D304="",F304="",B304=""),"",D304*(F304-IFERROR(INDEX(Prodotti!$F$5:$F$504,MATCH(B304,Prodotti!$A$5:$A$504,0)),0)))</f>
        <v/>
      </c>
      <c r="K304" s="19" t="str">
        <f aca="false">IF(B304="","",IF(ISNA(MATCH(B304,Prodotti!$A$5:$A$504,0)),"Codice non trovato",IF(OR(C304="",D304=""),"Manca tipo o quantità",IF(C304="Scarico",IF(SUMIFS($D$5:D304,$B$5:B304,B304,$C$5:C304,"Carico")-SUMIFS($D$5:D304,$B$5:B304,B304,$C$5:C304,"Scarico")&lt;0,"Giacenza insufficiente",""),""))))</f>
        <v/>
      </c>
    </row>
    <row r="305" customFormat="false" ht="15" hidden="false" customHeight="false" outlineLevel="0" collapsed="false">
      <c r="A305" s="18"/>
      <c r="B305" s="12"/>
      <c r="C305" s="13"/>
      <c r="D305" s="13"/>
      <c r="E305" s="12"/>
      <c r="F305" s="14"/>
      <c r="G305" s="12"/>
      <c r="H305" s="19" t="str">
        <f aca="false">IF(B305="","",IFERROR(INDEX(Prodotti!$B$5:$B$504,MATCH(B305,Prodotti!$A$5:$A$504,0)),"Codice non trovato"))</f>
        <v/>
      </c>
      <c r="I305" s="17" t="str">
        <f aca="false">IF(OR(D305="",F305=""),"",D305*F305)</f>
        <v/>
      </c>
      <c r="J305" s="17" t="str">
        <f aca="false">IF(OR(C305&lt;&gt;"Scarico",D305="",F305="",B305=""),"",D305*(F305-IFERROR(INDEX(Prodotti!$F$5:$F$504,MATCH(B305,Prodotti!$A$5:$A$504,0)),0)))</f>
        <v/>
      </c>
      <c r="K305" s="19" t="str">
        <f aca="false">IF(B305="","",IF(ISNA(MATCH(B305,Prodotti!$A$5:$A$504,0)),"Codice non trovato",IF(OR(C305="",D305=""),"Manca tipo o quantità",IF(C305="Scarico",IF(SUMIFS($D$5:D305,$B$5:B305,B305,$C$5:C305,"Carico")-SUMIFS($D$5:D305,$B$5:B305,B305,$C$5:C305,"Scarico")&lt;0,"Giacenza insufficiente",""),""))))</f>
        <v/>
      </c>
    </row>
    <row r="306" customFormat="false" ht="15" hidden="false" customHeight="false" outlineLevel="0" collapsed="false">
      <c r="A306" s="18"/>
      <c r="B306" s="12"/>
      <c r="C306" s="13"/>
      <c r="D306" s="13"/>
      <c r="E306" s="12"/>
      <c r="F306" s="14"/>
      <c r="G306" s="12"/>
      <c r="H306" s="19" t="str">
        <f aca="false">IF(B306="","",IFERROR(INDEX(Prodotti!$B$5:$B$504,MATCH(B306,Prodotti!$A$5:$A$504,0)),"Codice non trovato"))</f>
        <v/>
      </c>
      <c r="I306" s="17" t="str">
        <f aca="false">IF(OR(D306="",F306=""),"",D306*F306)</f>
        <v/>
      </c>
      <c r="J306" s="17" t="str">
        <f aca="false">IF(OR(C306&lt;&gt;"Scarico",D306="",F306="",B306=""),"",D306*(F306-IFERROR(INDEX(Prodotti!$F$5:$F$504,MATCH(B306,Prodotti!$A$5:$A$504,0)),0)))</f>
        <v/>
      </c>
      <c r="K306" s="19" t="str">
        <f aca="false">IF(B306="","",IF(ISNA(MATCH(B306,Prodotti!$A$5:$A$504,0)),"Codice non trovato",IF(OR(C306="",D306=""),"Manca tipo o quantità",IF(C306="Scarico",IF(SUMIFS($D$5:D306,$B$5:B306,B306,$C$5:C306,"Carico")-SUMIFS($D$5:D306,$B$5:B306,B306,$C$5:C306,"Scarico")&lt;0,"Giacenza insufficiente",""),""))))</f>
        <v/>
      </c>
    </row>
    <row r="307" customFormat="false" ht="15" hidden="false" customHeight="false" outlineLevel="0" collapsed="false">
      <c r="A307" s="18"/>
      <c r="B307" s="12"/>
      <c r="C307" s="13"/>
      <c r="D307" s="13"/>
      <c r="E307" s="12"/>
      <c r="F307" s="14"/>
      <c r="G307" s="12"/>
      <c r="H307" s="19" t="str">
        <f aca="false">IF(B307="","",IFERROR(INDEX(Prodotti!$B$5:$B$504,MATCH(B307,Prodotti!$A$5:$A$504,0)),"Codice non trovato"))</f>
        <v/>
      </c>
      <c r="I307" s="17" t="str">
        <f aca="false">IF(OR(D307="",F307=""),"",D307*F307)</f>
        <v/>
      </c>
      <c r="J307" s="17" t="str">
        <f aca="false">IF(OR(C307&lt;&gt;"Scarico",D307="",F307="",B307=""),"",D307*(F307-IFERROR(INDEX(Prodotti!$F$5:$F$504,MATCH(B307,Prodotti!$A$5:$A$504,0)),0)))</f>
        <v/>
      </c>
      <c r="K307" s="19" t="str">
        <f aca="false">IF(B307="","",IF(ISNA(MATCH(B307,Prodotti!$A$5:$A$504,0)),"Codice non trovato",IF(OR(C307="",D307=""),"Manca tipo o quantità",IF(C307="Scarico",IF(SUMIFS($D$5:D307,$B$5:B307,B307,$C$5:C307,"Carico")-SUMIFS($D$5:D307,$B$5:B307,B307,$C$5:C307,"Scarico")&lt;0,"Giacenza insufficiente",""),""))))</f>
        <v/>
      </c>
    </row>
    <row r="308" customFormat="false" ht="15" hidden="false" customHeight="false" outlineLevel="0" collapsed="false">
      <c r="A308" s="18"/>
      <c r="B308" s="12"/>
      <c r="C308" s="13"/>
      <c r="D308" s="13"/>
      <c r="E308" s="12"/>
      <c r="F308" s="14"/>
      <c r="G308" s="12"/>
      <c r="H308" s="19" t="str">
        <f aca="false">IF(B308="","",IFERROR(INDEX(Prodotti!$B$5:$B$504,MATCH(B308,Prodotti!$A$5:$A$504,0)),"Codice non trovato"))</f>
        <v/>
      </c>
      <c r="I308" s="17" t="str">
        <f aca="false">IF(OR(D308="",F308=""),"",D308*F308)</f>
        <v/>
      </c>
      <c r="J308" s="17" t="str">
        <f aca="false">IF(OR(C308&lt;&gt;"Scarico",D308="",F308="",B308=""),"",D308*(F308-IFERROR(INDEX(Prodotti!$F$5:$F$504,MATCH(B308,Prodotti!$A$5:$A$504,0)),0)))</f>
        <v/>
      </c>
      <c r="K308" s="19" t="str">
        <f aca="false">IF(B308="","",IF(ISNA(MATCH(B308,Prodotti!$A$5:$A$504,0)),"Codice non trovato",IF(OR(C308="",D308=""),"Manca tipo o quantità",IF(C308="Scarico",IF(SUMIFS($D$5:D308,$B$5:B308,B308,$C$5:C308,"Carico")-SUMIFS($D$5:D308,$B$5:B308,B308,$C$5:C308,"Scarico")&lt;0,"Giacenza insufficiente",""),""))))</f>
        <v/>
      </c>
    </row>
    <row r="309" customFormat="false" ht="15" hidden="false" customHeight="false" outlineLevel="0" collapsed="false">
      <c r="A309" s="18"/>
      <c r="B309" s="12"/>
      <c r="C309" s="13"/>
      <c r="D309" s="13"/>
      <c r="E309" s="12"/>
      <c r="F309" s="14"/>
      <c r="G309" s="12"/>
      <c r="H309" s="19" t="str">
        <f aca="false">IF(B309="","",IFERROR(INDEX(Prodotti!$B$5:$B$504,MATCH(B309,Prodotti!$A$5:$A$504,0)),"Codice non trovato"))</f>
        <v/>
      </c>
      <c r="I309" s="17" t="str">
        <f aca="false">IF(OR(D309="",F309=""),"",D309*F309)</f>
        <v/>
      </c>
      <c r="J309" s="17" t="str">
        <f aca="false">IF(OR(C309&lt;&gt;"Scarico",D309="",F309="",B309=""),"",D309*(F309-IFERROR(INDEX(Prodotti!$F$5:$F$504,MATCH(B309,Prodotti!$A$5:$A$504,0)),0)))</f>
        <v/>
      </c>
      <c r="K309" s="19" t="str">
        <f aca="false">IF(B309="","",IF(ISNA(MATCH(B309,Prodotti!$A$5:$A$504,0)),"Codice non trovato",IF(OR(C309="",D309=""),"Manca tipo o quantità",IF(C309="Scarico",IF(SUMIFS($D$5:D309,$B$5:B309,B309,$C$5:C309,"Carico")-SUMIFS($D$5:D309,$B$5:B309,B309,$C$5:C309,"Scarico")&lt;0,"Giacenza insufficiente",""),""))))</f>
        <v/>
      </c>
    </row>
    <row r="310" customFormat="false" ht="15" hidden="false" customHeight="false" outlineLevel="0" collapsed="false">
      <c r="A310" s="18"/>
      <c r="B310" s="12"/>
      <c r="C310" s="13"/>
      <c r="D310" s="13"/>
      <c r="E310" s="12"/>
      <c r="F310" s="14"/>
      <c r="G310" s="12"/>
      <c r="H310" s="19" t="str">
        <f aca="false">IF(B310="","",IFERROR(INDEX(Prodotti!$B$5:$B$504,MATCH(B310,Prodotti!$A$5:$A$504,0)),"Codice non trovato"))</f>
        <v/>
      </c>
      <c r="I310" s="17" t="str">
        <f aca="false">IF(OR(D310="",F310=""),"",D310*F310)</f>
        <v/>
      </c>
      <c r="J310" s="17" t="str">
        <f aca="false">IF(OR(C310&lt;&gt;"Scarico",D310="",F310="",B310=""),"",D310*(F310-IFERROR(INDEX(Prodotti!$F$5:$F$504,MATCH(B310,Prodotti!$A$5:$A$504,0)),0)))</f>
        <v/>
      </c>
      <c r="K310" s="19" t="str">
        <f aca="false">IF(B310="","",IF(ISNA(MATCH(B310,Prodotti!$A$5:$A$504,0)),"Codice non trovato",IF(OR(C310="",D310=""),"Manca tipo o quantità",IF(C310="Scarico",IF(SUMIFS($D$5:D310,$B$5:B310,B310,$C$5:C310,"Carico")-SUMIFS($D$5:D310,$B$5:B310,B310,$C$5:C310,"Scarico")&lt;0,"Giacenza insufficiente",""),""))))</f>
        <v/>
      </c>
    </row>
    <row r="311" customFormat="false" ht="15" hidden="false" customHeight="false" outlineLevel="0" collapsed="false">
      <c r="A311" s="18"/>
      <c r="B311" s="12"/>
      <c r="C311" s="13"/>
      <c r="D311" s="13"/>
      <c r="E311" s="12"/>
      <c r="F311" s="14"/>
      <c r="G311" s="12"/>
      <c r="H311" s="19" t="str">
        <f aca="false">IF(B311="","",IFERROR(INDEX(Prodotti!$B$5:$B$504,MATCH(B311,Prodotti!$A$5:$A$504,0)),"Codice non trovato"))</f>
        <v/>
      </c>
      <c r="I311" s="17" t="str">
        <f aca="false">IF(OR(D311="",F311=""),"",D311*F311)</f>
        <v/>
      </c>
      <c r="J311" s="17" t="str">
        <f aca="false">IF(OR(C311&lt;&gt;"Scarico",D311="",F311="",B311=""),"",D311*(F311-IFERROR(INDEX(Prodotti!$F$5:$F$504,MATCH(B311,Prodotti!$A$5:$A$504,0)),0)))</f>
        <v/>
      </c>
      <c r="K311" s="19" t="str">
        <f aca="false">IF(B311="","",IF(ISNA(MATCH(B311,Prodotti!$A$5:$A$504,0)),"Codice non trovato",IF(OR(C311="",D311=""),"Manca tipo o quantità",IF(C311="Scarico",IF(SUMIFS($D$5:D311,$B$5:B311,B311,$C$5:C311,"Carico")-SUMIFS($D$5:D311,$B$5:B311,B311,$C$5:C311,"Scarico")&lt;0,"Giacenza insufficiente",""),""))))</f>
        <v/>
      </c>
    </row>
    <row r="312" customFormat="false" ht="15" hidden="false" customHeight="false" outlineLevel="0" collapsed="false">
      <c r="A312" s="18"/>
      <c r="B312" s="12"/>
      <c r="C312" s="13"/>
      <c r="D312" s="13"/>
      <c r="E312" s="12"/>
      <c r="F312" s="14"/>
      <c r="G312" s="12"/>
      <c r="H312" s="19" t="str">
        <f aca="false">IF(B312="","",IFERROR(INDEX(Prodotti!$B$5:$B$504,MATCH(B312,Prodotti!$A$5:$A$504,0)),"Codice non trovato"))</f>
        <v/>
      </c>
      <c r="I312" s="17" t="str">
        <f aca="false">IF(OR(D312="",F312=""),"",D312*F312)</f>
        <v/>
      </c>
      <c r="J312" s="17" t="str">
        <f aca="false">IF(OR(C312&lt;&gt;"Scarico",D312="",F312="",B312=""),"",D312*(F312-IFERROR(INDEX(Prodotti!$F$5:$F$504,MATCH(B312,Prodotti!$A$5:$A$504,0)),0)))</f>
        <v/>
      </c>
      <c r="K312" s="19" t="str">
        <f aca="false">IF(B312="","",IF(ISNA(MATCH(B312,Prodotti!$A$5:$A$504,0)),"Codice non trovato",IF(OR(C312="",D312=""),"Manca tipo o quantità",IF(C312="Scarico",IF(SUMIFS($D$5:D312,$B$5:B312,B312,$C$5:C312,"Carico")-SUMIFS($D$5:D312,$B$5:B312,B312,$C$5:C312,"Scarico")&lt;0,"Giacenza insufficiente",""),""))))</f>
        <v/>
      </c>
    </row>
    <row r="313" customFormat="false" ht="15" hidden="false" customHeight="false" outlineLevel="0" collapsed="false">
      <c r="A313" s="18"/>
      <c r="B313" s="12"/>
      <c r="C313" s="13"/>
      <c r="D313" s="13"/>
      <c r="E313" s="12"/>
      <c r="F313" s="14"/>
      <c r="G313" s="12"/>
      <c r="H313" s="19" t="str">
        <f aca="false">IF(B313="","",IFERROR(INDEX(Prodotti!$B$5:$B$504,MATCH(B313,Prodotti!$A$5:$A$504,0)),"Codice non trovato"))</f>
        <v/>
      </c>
      <c r="I313" s="17" t="str">
        <f aca="false">IF(OR(D313="",F313=""),"",D313*F313)</f>
        <v/>
      </c>
      <c r="J313" s="17" t="str">
        <f aca="false">IF(OR(C313&lt;&gt;"Scarico",D313="",F313="",B313=""),"",D313*(F313-IFERROR(INDEX(Prodotti!$F$5:$F$504,MATCH(B313,Prodotti!$A$5:$A$504,0)),0)))</f>
        <v/>
      </c>
      <c r="K313" s="19" t="str">
        <f aca="false">IF(B313="","",IF(ISNA(MATCH(B313,Prodotti!$A$5:$A$504,0)),"Codice non trovato",IF(OR(C313="",D313=""),"Manca tipo o quantità",IF(C313="Scarico",IF(SUMIFS($D$5:D313,$B$5:B313,B313,$C$5:C313,"Carico")-SUMIFS($D$5:D313,$B$5:B313,B313,$C$5:C313,"Scarico")&lt;0,"Giacenza insufficiente",""),""))))</f>
        <v/>
      </c>
    </row>
    <row r="314" customFormat="false" ht="15" hidden="false" customHeight="false" outlineLevel="0" collapsed="false">
      <c r="A314" s="18"/>
      <c r="B314" s="12"/>
      <c r="C314" s="13"/>
      <c r="D314" s="13"/>
      <c r="E314" s="12"/>
      <c r="F314" s="14"/>
      <c r="G314" s="12"/>
      <c r="H314" s="19" t="str">
        <f aca="false">IF(B314="","",IFERROR(INDEX(Prodotti!$B$5:$B$504,MATCH(B314,Prodotti!$A$5:$A$504,0)),"Codice non trovato"))</f>
        <v/>
      </c>
      <c r="I314" s="17" t="str">
        <f aca="false">IF(OR(D314="",F314=""),"",D314*F314)</f>
        <v/>
      </c>
      <c r="J314" s="17" t="str">
        <f aca="false">IF(OR(C314&lt;&gt;"Scarico",D314="",F314="",B314=""),"",D314*(F314-IFERROR(INDEX(Prodotti!$F$5:$F$504,MATCH(B314,Prodotti!$A$5:$A$504,0)),0)))</f>
        <v/>
      </c>
      <c r="K314" s="19" t="str">
        <f aca="false">IF(B314="","",IF(ISNA(MATCH(B314,Prodotti!$A$5:$A$504,0)),"Codice non trovato",IF(OR(C314="",D314=""),"Manca tipo o quantità",IF(C314="Scarico",IF(SUMIFS($D$5:D314,$B$5:B314,B314,$C$5:C314,"Carico")-SUMIFS($D$5:D314,$B$5:B314,B314,$C$5:C314,"Scarico")&lt;0,"Giacenza insufficiente",""),""))))</f>
        <v/>
      </c>
    </row>
    <row r="315" customFormat="false" ht="15" hidden="false" customHeight="false" outlineLevel="0" collapsed="false">
      <c r="A315" s="18"/>
      <c r="B315" s="12"/>
      <c r="C315" s="13"/>
      <c r="D315" s="13"/>
      <c r="E315" s="12"/>
      <c r="F315" s="14"/>
      <c r="G315" s="12"/>
      <c r="H315" s="19" t="str">
        <f aca="false">IF(B315="","",IFERROR(INDEX(Prodotti!$B$5:$B$504,MATCH(B315,Prodotti!$A$5:$A$504,0)),"Codice non trovato"))</f>
        <v/>
      </c>
      <c r="I315" s="17" t="str">
        <f aca="false">IF(OR(D315="",F315=""),"",D315*F315)</f>
        <v/>
      </c>
      <c r="J315" s="17" t="str">
        <f aca="false">IF(OR(C315&lt;&gt;"Scarico",D315="",F315="",B315=""),"",D315*(F315-IFERROR(INDEX(Prodotti!$F$5:$F$504,MATCH(B315,Prodotti!$A$5:$A$504,0)),0)))</f>
        <v/>
      </c>
      <c r="K315" s="19" t="str">
        <f aca="false">IF(B315="","",IF(ISNA(MATCH(B315,Prodotti!$A$5:$A$504,0)),"Codice non trovato",IF(OR(C315="",D315=""),"Manca tipo o quantità",IF(C315="Scarico",IF(SUMIFS($D$5:D315,$B$5:B315,B315,$C$5:C315,"Carico")-SUMIFS($D$5:D315,$B$5:B315,B315,$C$5:C315,"Scarico")&lt;0,"Giacenza insufficiente",""),""))))</f>
        <v/>
      </c>
    </row>
    <row r="316" customFormat="false" ht="15" hidden="false" customHeight="false" outlineLevel="0" collapsed="false">
      <c r="A316" s="18"/>
      <c r="B316" s="12"/>
      <c r="C316" s="13"/>
      <c r="D316" s="13"/>
      <c r="E316" s="12"/>
      <c r="F316" s="14"/>
      <c r="G316" s="12"/>
      <c r="H316" s="19" t="str">
        <f aca="false">IF(B316="","",IFERROR(INDEX(Prodotti!$B$5:$B$504,MATCH(B316,Prodotti!$A$5:$A$504,0)),"Codice non trovato"))</f>
        <v/>
      </c>
      <c r="I316" s="17" t="str">
        <f aca="false">IF(OR(D316="",F316=""),"",D316*F316)</f>
        <v/>
      </c>
      <c r="J316" s="17" t="str">
        <f aca="false">IF(OR(C316&lt;&gt;"Scarico",D316="",F316="",B316=""),"",D316*(F316-IFERROR(INDEX(Prodotti!$F$5:$F$504,MATCH(B316,Prodotti!$A$5:$A$504,0)),0)))</f>
        <v/>
      </c>
      <c r="K316" s="19" t="str">
        <f aca="false">IF(B316="","",IF(ISNA(MATCH(B316,Prodotti!$A$5:$A$504,0)),"Codice non trovato",IF(OR(C316="",D316=""),"Manca tipo o quantità",IF(C316="Scarico",IF(SUMIFS($D$5:D316,$B$5:B316,B316,$C$5:C316,"Carico")-SUMIFS($D$5:D316,$B$5:B316,B316,$C$5:C316,"Scarico")&lt;0,"Giacenza insufficiente",""),""))))</f>
        <v/>
      </c>
    </row>
    <row r="317" customFormat="false" ht="15" hidden="false" customHeight="false" outlineLevel="0" collapsed="false">
      <c r="A317" s="18"/>
      <c r="B317" s="12"/>
      <c r="C317" s="13"/>
      <c r="D317" s="13"/>
      <c r="E317" s="12"/>
      <c r="F317" s="14"/>
      <c r="G317" s="12"/>
      <c r="H317" s="19" t="str">
        <f aca="false">IF(B317="","",IFERROR(INDEX(Prodotti!$B$5:$B$504,MATCH(B317,Prodotti!$A$5:$A$504,0)),"Codice non trovato"))</f>
        <v/>
      </c>
      <c r="I317" s="17" t="str">
        <f aca="false">IF(OR(D317="",F317=""),"",D317*F317)</f>
        <v/>
      </c>
      <c r="J317" s="17" t="str">
        <f aca="false">IF(OR(C317&lt;&gt;"Scarico",D317="",F317="",B317=""),"",D317*(F317-IFERROR(INDEX(Prodotti!$F$5:$F$504,MATCH(B317,Prodotti!$A$5:$A$504,0)),0)))</f>
        <v/>
      </c>
      <c r="K317" s="19" t="str">
        <f aca="false">IF(B317="","",IF(ISNA(MATCH(B317,Prodotti!$A$5:$A$504,0)),"Codice non trovato",IF(OR(C317="",D317=""),"Manca tipo o quantità",IF(C317="Scarico",IF(SUMIFS($D$5:D317,$B$5:B317,B317,$C$5:C317,"Carico")-SUMIFS($D$5:D317,$B$5:B317,B317,$C$5:C317,"Scarico")&lt;0,"Giacenza insufficiente",""),""))))</f>
        <v/>
      </c>
    </row>
    <row r="318" customFormat="false" ht="15" hidden="false" customHeight="false" outlineLevel="0" collapsed="false">
      <c r="A318" s="18"/>
      <c r="B318" s="12"/>
      <c r="C318" s="13"/>
      <c r="D318" s="13"/>
      <c r="E318" s="12"/>
      <c r="F318" s="14"/>
      <c r="G318" s="12"/>
      <c r="H318" s="19" t="str">
        <f aca="false">IF(B318="","",IFERROR(INDEX(Prodotti!$B$5:$B$504,MATCH(B318,Prodotti!$A$5:$A$504,0)),"Codice non trovato"))</f>
        <v/>
      </c>
      <c r="I318" s="17" t="str">
        <f aca="false">IF(OR(D318="",F318=""),"",D318*F318)</f>
        <v/>
      </c>
      <c r="J318" s="17" t="str">
        <f aca="false">IF(OR(C318&lt;&gt;"Scarico",D318="",F318="",B318=""),"",D318*(F318-IFERROR(INDEX(Prodotti!$F$5:$F$504,MATCH(B318,Prodotti!$A$5:$A$504,0)),0)))</f>
        <v/>
      </c>
      <c r="K318" s="19" t="str">
        <f aca="false">IF(B318="","",IF(ISNA(MATCH(B318,Prodotti!$A$5:$A$504,0)),"Codice non trovato",IF(OR(C318="",D318=""),"Manca tipo o quantità",IF(C318="Scarico",IF(SUMIFS($D$5:D318,$B$5:B318,B318,$C$5:C318,"Carico")-SUMIFS($D$5:D318,$B$5:B318,B318,$C$5:C318,"Scarico")&lt;0,"Giacenza insufficiente",""),""))))</f>
        <v/>
      </c>
    </row>
    <row r="319" customFormat="false" ht="15" hidden="false" customHeight="false" outlineLevel="0" collapsed="false">
      <c r="A319" s="18"/>
      <c r="B319" s="12"/>
      <c r="C319" s="13"/>
      <c r="D319" s="13"/>
      <c r="E319" s="12"/>
      <c r="F319" s="14"/>
      <c r="G319" s="12"/>
      <c r="H319" s="19" t="str">
        <f aca="false">IF(B319="","",IFERROR(INDEX(Prodotti!$B$5:$B$504,MATCH(B319,Prodotti!$A$5:$A$504,0)),"Codice non trovato"))</f>
        <v/>
      </c>
      <c r="I319" s="17" t="str">
        <f aca="false">IF(OR(D319="",F319=""),"",D319*F319)</f>
        <v/>
      </c>
      <c r="J319" s="17" t="str">
        <f aca="false">IF(OR(C319&lt;&gt;"Scarico",D319="",F319="",B319=""),"",D319*(F319-IFERROR(INDEX(Prodotti!$F$5:$F$504,MATCH(B319,Prodotti!$A$5:$A$504,0)),0)))</f>
        <v/>
      </c>
      <c r="K319" s="19" t="str">
        <f aca="false">IF(B319="","",IF(ISNA(MATCH(B319,Prodotti!$A$5:$A$504,0)),"Codice non trovato",IF(OR(C319="",D319=""),"Manca tipo o quantità",IF(C319="Scarico",IF(SUMIFS($D$5:D319,$B$5:B319,B319,$C$5:C319,"Carico")-SUMIFS($D$5:D319,$B$5:B319,B319,$C$5:C319,"Scarico")&lt;0,"Giacenza insufficiente",""),""))))</f>
        <v/>
      </c>
    </row>
    <row r="320" customFormat="false" ht="15" hidden="false" customHeight="false" outlineLevel="0" collapsed="false">
      <c r="A320" s="18"/>
      <c r="B320" s="12"/>
      <c r="C320" s="13"/>
      <c r="D320" s="13"/>
      <c r="E320" s="12"/>
      <c r="F320" s="14"/>
      <c r="G320" s="12"/>
      <c r="H320" s="19" t="str">
        <f aca="false">IF(B320="","",IFERROR(INDEX(Prodotti!$B$5:$B$504,MATCH(B320,Prodotti!$A$5:$A$504,0)),"Codice non trovato"))</f>
        <v/>
      </c>
      <c r="I320" s="17" t="str">
        <f aca="false">IF(OR(D320="",F320=""),"",D320*F320)</f>
        <v/>
      </c>
      <c r="J320" s="17" t="str">
        <f aca="false">IF(OR(C320&lt;&gt;"Scarico",D320="",F320="",B320=""),"",D320*(F320-IFERROR(INDEX(Prodotti!$F$5:$F$504,MATCH(B320,Prodotti!$A$5:$A$504,0)),0)))</f>
        <v/>
      </c>
      <c r="K320" s="19" t="str">
        <f aca="false">IF(B320="","",IF(ISNA(MATCH(B320,Prodotti!$A$5:$A$504,0)),"Codice non trovato",IF(OR(C320="",D320=""),"Manca tipo o quantità",IF(C320="Scarico",IF(SUMIFS($D$5:D320,$B$5:B320,B320,$C$5:C320,"Carico")-SUMIFS($D$5:D320,$B$5:B320,B320,$C$5:C320,"Scarico")&lt;0,"Giacenza insufficiente",""),""))))</f>
        <v/>
      </c>
    </row>
    <row r="321" customFormat="false" ht="15" hidden="false" customHeight="false" outlineLevel="0" collapsed="false">
      <c r="A321" s="18"/>
      <c r="B321" s="12"/>
      <c r="C321" s="13"/>
      <c r="D321" s="13"/>
      <c r="E321" s="12"/>
      <c r="F321" s="14"/>
      <c r="G321" s="12"/>
      <c r="H321" s="19" t="str">
        <f aca="false">IF(B321="","",IFERROR(INDEX(Prodotti!$B$5:$B$504,MATCH(B321,Prodotti!$A$5:$A$504,0)),"Codice non trovato"))</f>
        <v/>
      </c>
      <c r="I321" s="17" t="str">
        <f aca="false">IF(OR(D321="",F321=""),"",D321*F321)</f>
        <v/>
      </c>
      <c r="J321" s="17" t="str">
        <f aca="false">IF(OR(C321&lt;&gt;"Scarico",D321="",F321="",B321=""),"",D321*(F321-IFERROR(INDEX(Prodotti!$F$5:$F$504,MATCH(B321,Prodotti!$A$5:$A$504,0)),0)))</f>
        <v/>
      </c>
      <c r="K321" s="19" t="str">
        <f aca="false">IF(B321="","",IF(ISNA(MATCH(B321,Prodotti!$A$5:$A$504,0)),"Codice non trovato",IF(OR(C321="",D321=""),"Manca tipo o quantità",IF(C321="Scarico",IF(SUMIFS($D$5:D321,$B$5:B321,B321,$C$5:C321,"Carico")-SUMIFS($D$5:D321,$B$5:B321,B321,$C$5:C321,"Scarico")&lt;0,"Giacenza insufficiente",""),""))))</f>
        <v/>
      </c>
    </row>
    <row r="322" customFormat="false" ht="15" hidden="false" customHeight="false" outlineLevel="0" collapsed="false">
      <c r="A322" s="18"/>
      <c r="B322" s="12"/>
      <c r="C322" s="13"/>
      <c r="D322" s="13"/>
      <c r="E322" s="12"/>
      <c r="F322" s="14"/>
      <c r="G322" s="12"/>
      <c r="H322" s="19" t="str">
        <f aca="false">IF(B322="","",IFERROR(INDEX(Prodotti!$B$5:$B$504,MATCH(B322,Prodotti!$A$5:$A$504,0)),"Codice non trovato"))</f>
        <v/>
      </c>
      <c r="I322" s="17" t="str">
        <f aca="false">IF(OR(D322="",F322=""),"",D322*F322)</f>
        <v/>
      </c>
      <c r="J322" s="17" t="str">
        <f aca="false">IF(OR(C322&lt;&gt;"Scarico",D322="",F322="",B322=""),"",D322*(F322-IFERROR(INDEX(Prodotti!$F$5:$F$504,MATCH(B322,Prodotti!$A$5:$A$504,0)),0)))</f>
        <v/>
      </c>
      <c r="K322" s="19" t="str">
        <f aca="false">IF(B322="","",IF(ISNA(MATCH(B322,Prodotti!$A$5:$A$504,0)),"Codice non trovato",IF(OR(C322="",D322=""),"Manca tipo o quantità",IF(C322="Scarico",IF(SUMIFS($D$5:D322,$B$5:B322,B322,$C$5:C322,"Carico")-SUMIFS($D$5:D322,$B$5:B322,B322,$C$5:C322,"Scarico")&lt;0,"Giacenza insufficiente",""),""))))</f>
        <v/>
      </c>
    </row>
    <row r="323" customFormat="false" ht="15" hidden="false" customHeight="false" outlineLevel="0" collapsed="false">
      <c r="A323" s="18"/>
      <c r="B323" s="12"/>
      <c r="C323" s="13"/>
      <c r="D323" s="13"/>
      <c r="E323" s="12"/>
      <c r="F323" s="14"/>
      <c r="G323" s="12"/>
      <c r="H323" s="19" t="str">
        <f aca="false">IF(B323="","",IFERROR(INDEX(Prodotti!$B$5:$B$504,MATCH(B323,Prodotti!$A$5:$A$504,0)),"Codice non trovato"))</f>
        <v/>
      </c>
      <c r="I323" s="17" t="str">
        <f aca="false">IF(OR(D323="",F323=""),"",D323*F323)</f>
        <v/>
      </c>
      <c r="J323" s="17" t="str">
        <f aca="false">IF(OR(C323&lt;&gt;"Scarico",D323="",F323="",B323=""),"",D323*(F323-IFERROR(INDEX(Prodotti!$F$5:$F$504,MATCH(B323,Prodotti!$A$5:$A$504,0)),0)))</f>
        <v/>
      </c>
      <c r="K323" s="19" t="str">
        <f aca="false">IF(B323="","",IF(ISNA(MATCH(B323,Prodotti!$A$5:$A$504,0)),"Codice non trovato",IF(OR(C323="",D323=""),"Manca tipo o quantità",IF(C323="Scarico",IF(SUMIFS($D$5:D323,$B$5:B323,B323,$C$5:C323,"Carico")-SUMIFS($D$5:D323,$B$5:B323,B323,$C$5:C323,"Scarico")&lt;0,"Giacenza insufficiente",""),""))))</f>
        <v/>
      </c>
    </row>
    <row r="324" customFormat="false" ht="15" hidden="false" customHeight="false" outlineLevel="0" collapsed="false">
      <c r="A324" s="18"/>
      <c r="B324" s="12"/>
      <c r="C324" s="13"/>
      <c r="D324" s="13"/>
      <c r="E324" s="12"/>
      <c r="F324" s="14"/>
      <c r="G324" s="12"/>
      <c r="H324" s="19" t="str">
        <f aca="false">IF(B324="","",IFERROR(INDEX(Prodotti!$B$5:$B$504,MATCH(B324,Prodotti!$A$5:$A$504,0)),"Codice non trovato"))</f>
        <v/>
      </c>
      <c r="I324" s="17" t="str">
        <f aca="false">IF(OR(D324="",F324=""),"",D324*F324)</f>
        <v/>
      </c>
      <c r="J324" s="17" t="str">
        <f aca="false">IF(OR(C324&lt;&gt;"Scarico",D324="",F324="",B324=""),"",D324*(F324-IFERROR(INDEX(Prodotti!$F$5:$F$504,MATCH(B324,Prodotti!$A$5:$A$504,0)),0)))</f>
        <v/>
      </c>
      <c r="K324" s="19" t="str">
        <f aca="false">IF(B324="","",IF(ISNA(MATCH(B324,Prodotti!$A$5:$A$504,0)),"Codice non trovato",IF(OR(C324="",D324=""),"Manca tipo o quantità",IF(C324="Scarico",IF(SUMIFS($D$5:D324,$B$5:B324,B324,$C$5:C324,"Carico")-SUMIFS($D$5:D324,$B$5:B324,B324,$C$5:C324,"Scarico")&lt;0,"Giacenza insufficiente",""),""))))</f>
        <v/>
      </c>
    </row>
    <row r="325" customFormat="false" ht="15" hidden="false" customHeight="false" outlineLevel="0" collapsed="false">
      <c r="A325" s="18"/>
      <c r="B325" s="12"/>
      <c r="C325" s="13"/>
      <c r="D325" s="13"/>
      <c r="E325" s="12"/>
      <c r="F325" s="14"/>
      <c r="G325" s="12"/>
      <c r="H325" s="19" t="str">
        <f aca="false">IF(B325="","",IFERROR(INDEX(Prodotti!$B$5:$B$504,MATCH(B325,Prodotti!$A$5:$A$504,0)),"Codice non trovato"))</f>
        <v/>
      </c>
      <c r="I325" s="17" t="str">
        <f aca="false">IF(OR(D325="",F325=""),"",D325*F325)</f>
        <v/>
      </c>
      <c r="J325" s="17" t="str">
        <f aca="false">IF(OR(C325&lt;&gt;"Scarico",D325="",F325="",B325=""),"",D325*(F325-IFERROR(INDEX(Prodotti!$F$5:$F$504,MATCH(B325,Prodotti!$A$5:$A$504,0)),0)))</f>
        <v/>
      </c>
      <c r="K325" s="19" t="str">
        <f aca="false">IF(B325="","",IF(ISNA(MATCH(B325,Prodotti!$A$5:$A$504,0)),"Codice non trovato",IF(OR(C325="",D325=""),"Manca tipo o quantità",IF(C325="Scarico",IF(SUMIFS($D$5:D325,$B$5:B325,B325,$C$5:C325,"Carico")-SUMIFS($D$5:D325,$B$5:B325,B325,$C$5:C325,"Scarico")&lt;0,"Giacenza insufficiente",""),""))))</f>
        <v/>
      </c>
    </row>
    <row r="326" customFormat="false" ht="15" hidden="false" customHeight="false" outlineLevel="0" collapsed="false">
      <c r="A326" s="18"/>
      <c r="B326" s="12"/>
      <c r="C326" s="13"/>
      <c r="D326" s="13"/>
      <c r="E326" s="12"/>
      <c r="F326" s="14"/>
      <c r="G326" s="12"/>
      <c r="H326" s="19" t="str">
        <f aca="false">IF(B326="","",IFERROR(INDEX(Prodotti!$B$5:$B$504,MATCH(B326,Prodotti!$A$5:$A$504,0)),"Codice non trovato"))</f>
        <v/>
      </c>
      <c r="I326" s="17" t="str">
        <f aca="false">IF(OR(D326="",F326=""),"",D326*F326)</f>
        <v/>
      </c>
      <c r="J326" s="17" t="str">
        <f aca="false">IF(OR(C326&lt;&gt;"Scarico",D326="",F326="",B326=""),"",D326*(F326-IFERROR(INDEX(Prodotti!$F$5:$F$504,MATCH(B326,Prodotti!$A$5:$A$504,0)),0)))</f>
        <v/>
      </c>
      <c r="K326" s="19" t="str">
        <f aca="false">IF(B326="","",IF(ISNA(MATCH(B326,Prodotti!$A$5:$A$504,0)),"Codice non trovato",IF(OR(C326="",D326=""),"Manca tipo o quantità",IF(C326="Scarico",IF(SUMIFS($D$5:D326,$B$5:B326,B326,$C$5:C326,"Carico")-SUMIFS($D$5:D326,$B$5:B326,B326,$C$5:C326,"Scarico")&lt;0,"Giacenza insufficiente",""),""))))</f>
        <v/>
      </c>
    </row>
    <row r="327" customFormat="false" ht="15" hidden="false" customHeight="false" outlineLevel="0" collapsed="false">
      <c r="A327" s="18"/>
      <c r="B327" s="12"/>
      <c r="C327" s="13"/>
      <c r="D327" s="13"/>
      <c r="E327" s="12"/>
      <c r="F327" s="14"/>
      <c r="G327" s="12"/>
      <c r="H327" s="19" t="str">
        <f aca="false">IF(B327="","",IFERROR(INDEX(Prodotti!$B$5:$B$504,MATCH(B327,Prodotti!$A$5:$A$504,0)),"Codice non trovato"))</f>
        <v/>
      </c>
      <c r="I327" s="17" t="str">
        <f aca="false">IF(OR(D327="",F327=""),"",D327*F327)</f>
        <v/>
      </c>
      <c r="J327" s="17" t="str">
        <f aca="false">IF(OR(C327&lt;&gt;"Scarico",D327="",F327="",B327=""),"",D327*(F327-IFERROR(INDEX(Prodotti!$F$5:$F$504,MATCH(B327,Prodotti!$A$5:$A$504,0)),0)))</f>
        <v/>
      </c>
      <c r="K327" s="19" t="str">
        <f aca="false">IF(B327="","",IF(ISNA(MATCH(B327,Prodotti!$A$5:$A$504,0)),"Codice non trovato",IF(OR(C327="",D327=""),"Manca tipo o quantità",IF(C327="Scarico",IF(SUMIFS($D$5:D327,$B$5:B327,B327,$C$5:C327,"Carico")-SUMIFS($D$5:D327,$B$5:B327,B327,$C$5:C327,"Scarico")&lt;0,"Giacenza insufficiente",""),""))))</f>
        <v/>
      </c>
    </row>
    <row r="328" customFormat="false" ht="15" hidden="false" customHeight="false" outlineLevel="0" collapsed="false">
      <c r="A328" s="18"/>
      <c r="B328" s="12"/>
      <c r="C328" s="13"/>
      <c r="D328" s="13"/>
      <c r="E328" s="12"/>
      <c r="F328" s="14"/>
      <c r="G328" s="12"/>
      <c r="H328" s="19" t="str">
        <f aca="false">IF(B328="","",IFERROR(INDEX(Prodotti!$B$5:$B$504,MATCH(B328,Prodotti!$A$5:$A$504,0)),"Codice non trovato"))</f>
        <v/>
      </c>
      <c r="I328" s="17" t="str">
        <f aca="false">IF(OR(D328="",F328=""),"",D328*F328)</f>
        <v/>
      </c>
      <c r="J328" s="17" t="str">
        <f aca="false">IF(OR(C328&lt;&gt;"Scarico",D328="",F328="",B328=""),"",D328*(F328-IFERROR(INDEX(Prodotti!$F$5:$F$504,MATCH(B328,Prodotti!$A$5:$A$504,0)),0)))</f>
        <v/>
      </c>
      <c r="K328" s="19" t="str">
        <f aca="false">IF(B328="","",IF(ISNA(MATCH(B328,Prodotti!$A$5:$A$504,0)),"Codice non trovato",IF(OR(C328="",D328=""),"Manca tipo o quantità",IF(C328="Scarico",IF(SUMIFS($D$5:D328,$B$5:B328,B328,$C$5:C328,"Carico")-SUMIFS($D$5:D328,$B$5:B328,B328,$C$5:C328,"Scarico")&lt;0,"Giacenza insufficiente",""),""))))</f>
        <v/>
      </c>
    </row>
    <row r="329" customFormat="false" ht="15" hidden="false" customHeight="false" outlineLevel="0" collapsed="false">
      <c r="A329" s="18"/>
      <c r="B329" s="12"/>
      <c r="C329" s="13"/>
      <c r="D329" s="13"/>
      <c r="E329" s="12"/>
      <c r="F329" s="14"/>
      <c r="G329" s="12"/>
      <c r="H329" s="19" t="str">
        <f aca="false">IF(B329="","",IFERROR(INDEX(Prodotti!$B$5:$B$504,MATCH(B329,Prodotti!$A$5:$A$504,0)),"Codice non trovato"))</f>
        <v/>
      </c>
      <c r="I329" s="17" t="str">
        <f aca="false">IF(OR(D329="",F329=""),"",D329*F329)</f>
        <v/>
      </c>
      <c r="J329" s="17" t="str">
        <f aca="false">IF(OR(C329&lt;&gt;"Scarico",D329="",F329="",B329=""),"",D329*(F329-IFERROR(INDEX(Prodotti!$F$5:$F$504,MATCH(B329,Prodotti!$A$5:$A$504,0)),0)))</f>
        <v/>
      </c>
      <c r="K329" s="19" t="str">
        <f aca="false">IF(B329="","",IF(ISNA(MATCH(B329,Prodotti!$A$5:$A$504,0)),"Codice non trovato",IF(OR(C329="",D329=""),"Manca tipo o quantità",IF(C329="Scarico",IF(SUMIFS($D$5:D329,$B$5:B329,B329,$C$5:C329,"Carico")-SUMIFS($D$5:D329,$B$5:B329,B329,$C$5:C329,"Scarico")&lt;0,"Giacenza insufficiente",""),""))))</f>
        <v/>
      </c>
    </row>
    <row r="330" customFormat="false" ht="15" hidden="false" customHeight="false" outlineLevel="0" collapsed="false">
      <c r="A330" s="18"/>
      <c r="B330" s="12"/>
      <c r="C330" s="13"/>
      <c r="D330" s="13"/>
      <c r="E330" s="12"/>
      <c r="F330" s="14"/>
      <c r="G330" s="12"/>
      <c r="H330" s="19" t="str">
        <f aca="false">IF(B330="","",IFERROR(INDEX(Prodotti!$B$5:$B$504,MATCH(B330,Prodotti!$A$5:$A$504,0)),"Codice non trovato"))</f>
        <v/>
      </c>
      <c r="I330" s="17" t="str">
        <f aca="false">IF(OR(D330="",F330=""),"",D330*F330)</f>
        <v/>
      </c>
      <c r="J330" s="17" t="str">
        <f aca="false">IF(OR(C330&lt;&gt;"Scarico",D330="",F330="",B330=""),"",D330*(F330-IFERROR(INDEX(Prodotti!$F$5:$F$504,MATCH(B330,Prodotti!$A$5:$A$504,0)),0)))</f>
        <v/>
      </c>
      <c r="K330" s="19" t="str">
        <f aca="false">IF(B330="","",IF(ISNA(MATCH(B330,Prodotti!$A$5:$A$504,0)),"Codice non trovato",IF(OR(C330="",D330=""),"Manca tipo o quantità",IF(C330="Scarico",IF(SUMIFS($D$5:D330,$B$5:B330,B330,$C$5:C330,"Carico")-SUMIFS($D$5:D330,$B$5:B330,B330,$C$5:C330,"Scarico")&lt;0,"Giacenza insufficiente",""),""))))</f>
        <v/>
      </c>
    </row>
    <row r="331" customFormat="false" ht="15" hidden="false" customHeight="false" outlineLevel="0" collapsed="false">
      <c r="A331" s="18"/>
      <c r="B331" s="12"/>
      <c r="C331" s="13"/>
      <c r="D331" s="13"/>
      <c r="E331" s="12"/>
      <c r="F331" s="14"/>
      <c r="G331" s="12"/>
      <c r="H331" s="19" t="str">
        <f aca="false">IF(B331="","",IFERROR(INDEX(Prodotti!$B$5:$B$504,MATCH(B331,Prodotti!$A$5:$A$504,0)),"Codice non trovato"))</f>
        <v/>
      </c>
      <c r="I331" s="17" t="str">
        <f aca="false">IF(OR(D331="",F331=""),"",D331*F331)</f>
        <v/>
      </c>
      <c r="J331" s="17" t="str">
        <f aca="false">IF(OR(C331&lt;&gt;"Scarico",D331="",F331="",B331=""),"",D331*(F331-IFERROR(INDEX(Prodotti!$F$5:$F$504,MATCH(B331,Prodotti!$A$5:$A$504,0)),0)))</f>
        <v/>
      </c>
      <c r="K331" s="19" t="str">
        <f aca="false">IF(B331="","",IF(ISNA(MATCH(B331,Prodotti!$A$5:$A$504,0)),"Codice non trovato",IF(OR(C331="",D331=""),"Manca tipo o quantità",IF(C331="Scarico",IF(SUMIFS($D$5:D331,$B$5:B331,B331,$C$5:C331,"Carico")-SUMIFS($D$5:D331,$B$5:B331,B331,$C$5:C331,"Scarico")&lt;0,"Giacenza insufficiente",""),""))))</f>
        <v/>
      </c>
    </row>
    <row r="332" customFormat="false" ht="15" hidden="false" customHeight="false" outlineLevel="0" collapsed="false">
      <c r="A332" s="18"/>
      <c r="B332" s="12"/>
      <c r="C332" s="13"/>
      <c r="D332" s="13"/>
      <c r="E332" s="12"/>
      <c r="F332" s="14"/>
      <c r="G332" s="12"/>
      <c r="H332" s="19" t="str">
        <f aca="false">IF(B332="","",IFERROR(INDEX(Prodotti!$B$5:$B$504,MATCH(B332,Prodotti!$A$5:$A$504,0)),"Codice non trovato"))</f>
        <v/>
      </c>
      <c r="I332" s="17" t="str">
        <f aca="false">IF(OR(D332="",F332=""),"",D332*F332)</f>
        <v/>
      </c>
      <c r="J332" s="17" t="str">
        <f aca="false">IF(OR(C332&lt;&gt;"Scarico",D332="",F332="",B332=""),"",D332*(F332-IFERROR(INDEX(Prodotti!$F$5:$F$504,MATCH(B332,Prodotti!$A$5:$A$504,0)),0)))</f>
        <v/>
      </c>
      <c r="K332" s="19" t="str">
        <f aca="false">IF(B332="","",IF(ISNA(MATCH(B332,Prodotti!$A$5:$A$504,0)),"Codice non trovato",IF(OR(C332="",D332=""),"Manca tipo o quantità",IF(C332="Scarico",IF(SUMIFS($D$5:D332,$B$5:B332,B332,$C$5:C332,"Carico")-SUMIFS($D$5:D332,$B$5:B332,B332,$C$5:C332,"Scarico")&lt;0,"Giacenza insufficiente",""),""))))</f>
        <v/>
      </c>
    </row>
    <row r="333" customFormat="false" ht="15" hidden="false" customHeight="false" outlineLevel="0" collapsed="false">
      <c r="A333" s="18"/>
      <c r="B333" s="12"/>
      <c r="C333" s="13"/>
      <c r="D333" s="13"/>
      <c r="E333" s="12"/>
      <c r="F333" s="14"/>
      <c r="G333" s="12"/>
      <c r="H333" s="19" t="str">
        <f aca="false">IF(B333="","",IFERROR(INDEX(Prodotti!$B$5:$B$504,MATCH(B333,Prodotti!$A$5:$A$504,0)),"Codice non trovato"))</f>
        <v/>
      </c>
      <c r="I333" s="17" t="str">
        <f aca="false">IF(OR(D333="",F333=""),"",D333*F333)</f>
        <v/>
      </c>
      <c r="J333" s="17" t="str">
        <f aca="false">IF(OR(C333&lt;&gt;"Scarico",D333="",F333="",B333=""),"",D333*(F333-IFERROR(INDEX(Prodotti!$F$5:$F$504,MATCH(B333,Prodotti!$A$5:$A$504,0)),0)))</f>
        <v/>
      </c>
      <c r="K333" s="19" t="str">
        <f aca="false">IF(B333="","",IF(ISNA(MATCH(B333,Prodotti!$A$5:$A$504,0)),"Codice non trovato",IF(OR(C333="",D333=""),"Manca tipo o quantità",IF(C333="Scarico",IF(SUMIFS($D$5:D333,$B$5:B333,B333,$C$5:C333,"Carico")-SUMIFS($D$5:D333,$B$5:B333,B333,$C$5:C333,"Scarico")&lt;0,"Giacenza insufficiente",""),""))))</f>
        <v/>
      </c>
    </row>
    <row r="334" customFormat="false" ht="15" hidden="false" customHeight="false" outlineLevel="0" collapsed="false">
      <c r="A334" s="18"/>
      <c r="B334" s="12"/>
      <c r="C334" s="13"/>
      <c r="D334" s="13"/>
      <c r="E334" s="12"/>
      <c r="F334" s="14"/>
      <c r="G334" s="12"/>
      <c r="H334" s="19" t="str">
        <f aca="false">IF(B334="","",IFERROR(INDEX(Prodotti!$B$5:$B$504,MATCH(B334,Prodotti!$A$5:$A$504,0)),"Codice non trovato"))</f>
        <v/>
      </c>
      <c r="I334" s="17" t="str">
        <f aca="false">IF(OR(D334="",F334=""),"",D334*F334)</f>
        <v/>
      </c>
      <c r="J334" s="17" t="str">
        <f aca="false">IF(OR(C334&lt;&gt;"Scarico",D334="",F334="",B334=""),"",D334*(F334-IFERROR(INDEX(Prodotti!$F$5:$F$504,MATCH(B334,Prodotti!$A$5:$A$504,0)),0)))</f>
        <v/>
      </c>
      <c r="K334" s="19" t="str">
        <f aca="false">IF(B334="","",IF(ISNA(MATCH(B334,Prodotti!$A$5:$A$504,0)),"Codice non trovato",IF(OR(C334="",D334=""),"Manca tipo o quantità",IF(C334="Scarico",IF(SUMIFS($D$5:D334,$B$5:B334,B334,$C$5:C334,"Carico")-SUMIFS($D$5:D334,$B$5:B334,B334,$C$5:C334,"Scarico")&lt;0,"Giacenza insufficiente",""),""))))</f>
        <v/>
      </c>
    </row>
    <row r="335" customFormat="false" ht="15" hidden="false" customHeight="false" outlineLevel="0" collapsed="false">
      <c r="A335" s="18"/>
      <c r="B335" s="12"/>
      <c r="C335" s="13"/>
      <c r="D335" s="13"/>
      <c r="E335" s="12"/>
      <c r="F335" s="14"/>
      <c r="G335" s="12"/>
      <c r="H335" s="19" t="str">
        <f aca="false">IF(B335="","",IFERROR(INDEX(Prodotti!$B$5:$B$504,MATCH(B335,Prodotti!$A$5:$A$504,0)),"Codice non trovato"))</f>
        <v/>
      </c>
      <c r="I335" s="17" t="str">
        <f aca="false">IF(OR(D335="",F335=""),"",D335*F335)</f>
        <v/>
      </c>
      <c r="J335" s="17" t="str">
        <f aca="false">IF(OR(C335&lt;&gt;"Scarico",D335="",F335="",B335=""),"",D335*(F335-IFERROR(INDEX(Prodotti!$F$5:$F$504,MATCH(B335,Prodotti!$A$5:$A$504,0)),0)))</f>
        <v/>
      </c>
      <c r="K335" s="19" t="str">
        <f aca="false">IF(B335="","",IF(ISNA(MATCH(B335,Prodotti!$A$5:$A$504,0)),"Codice non trovato",IF(OR(C335="",D335=""),"Manca tipo o quantità",IF(C335="Scarico",IF(SUMIFS($D$5:D335,$B$5:B335,B335,$C$5:C335,"Carico")-SUMIFS($D$5:D335,$B$5:B335,B335,$C$5:C335,"Scarico")&lt;0,"Giacenza insufficiente",""),""))))</f>
        <v/>
      </c>
    </row>
    <row r="336" customFormat="false" ht="15" hidden="false" customHeight="false" outlineLevel="0" collapsed="false">
      <c r="A336" s="18"/>
      <c r="B336" s="12"/>
      <c r="C336" s="13"/>
      <c r="D336" s="13"/>
      <c r="E336" s="12"/>
      <c r="F336" s="14"/>
      <c r="G336" s="12"/>
      <c r="H336" s="19" t="str">
        <f aca="false">IF(B336="","",IFERROR(INDEX(Prodotti!$B$5:$B$504,MATCH(B336,Prodotti!$A$5:$A$504,0)),"Codice non trovato"))</f>
        <v/>
      </c>
      <c r="I336" s="17" t="str">
        <f aca="false">IF(OR(D336="",F336=""),"",D336*F336)</f>
        <v/>
      </c>
      <c r="J336" s="17" t="str">
        <f aca="false">IF(OR(C336&lt;&gt;"Scarico",D336="",F336="",B336=""),"",D336*(F336-IFERROR(INDEX(Prodotti!$F$5:$F$504,MATCH(B336,Prodotti!$A$5:$A$504,0)),0)))</f>
        <v/>
      </c>
      <c r="K336" s="19" t="str">
        <f aca="false">IF(B336="","",IF(ISNA(MATCH(B336,Prodotti!$A$5:$A$504,0)),"Codice non trovato",IF(OR(C336="",D336=""),"Manca tipo o quantità",IF(C336="Scarico",IF(SUMIFS($D$5:D336,$B$5:B336,B336,$C$5:C336,"Carico")-SUMIFS($D$5:D336,$B$5:B336,B336,$C$5:C336,"Scarico")&lt;0,"Giacenza insufficiente",""),""))))</f>
        <v/>
      </c>
    </row>
    <row r="337" customFormat="false" ht="15" hidden="false" customHeight="false" outlineLevel="0" collapsed="false">
      <c r="A337" s="18"/>
      <c r="B337" s="12"/>
      <c r="C337" s="13"/>
      <c r="D337" s="13"/>
      <c r="E337" s="12"/>
      <c r="F337" s="14"/>
      <c r="G337" s="12"/>
      <c r="H337" s="19" t="str">
        <f aca="false">IF(B337="","",IFERROR(INDEX(Prodotti!$B$5:$B$504,MATCH(B337,Prodotti!$A$5:$A$504,0)),"Codice non trovato"))</f>
        <v/>
      </c>
      <c r="I337" s="17" t="str">
        <f aca="false">IF(OR(D337="",F337=""),"",D337*F337)</f>
        <v/>
      </c>
      <c r="J337" s="17" t="str">
        <f aca="false">IF(OR(C337&lt;&gt;"Scarico",D337="",F337="",B337=""),"",D337*(F337-IFERROR(INDEX(Prodotti!$F$5:$F$504,MATCH(B337,Prodotti!$A$5:$A$504,0)),0)))</f>
        <v/>
      </c>
      <c r="K337" s="19" t="str">
        <f aca="false">IF(B337="","",IF(ISNA(MATCH(B337,Prodotti!$A$5:$A$504,0)),"Codice non trovato",IF(OR(C337="",D337=""),"Manca tipo o quantità",IF(C337="Scarico",IF(SUMIFS($D$5:D337,$B$5:B337,B337,$C$5:C337,"Carico")-SUMIFS($D$5:D337,$B$5:B337,B337,$C$5:C337,"Scarico")&lt;0,"Giacenza insufficiente",""),""))))</f>
        <v/>
      </c>
    </row>
    <row r="338" customFormat="false" ht="15" hidden="false" customHeight="false" outlineLevel="0" collapsed="false">
      <c r="A338" s="18"/>
      <c r="B338" s="12"/>
      <c r="C338" s="13"/>
      <c r="D338" s="13"/>
      <c r="E338" s="12"/>
      <c r="F338" s="14"/>
      <c r="G338" s="12"/>
      <c r="H338" s="19" t="str">
        <f aca="false">IF(B338="","",IFERROR(INDEX(Prodotti!$B$5:$B$504,MATCH(B338,Prodotti!$A$5:$A$504,0)),"Codice non trovato"))</f>
        <v/>
      </c>
      <c r="I338" s="17" t="str">
        <f aca="false">IF(OR(D338="",F338=""),"",D338*F338)</f>
        <v/>
      </c>
      <c r="J338" s="17" t="str">
        <f aca="false">IF(OR(C338&lt;&gt;"Scarico",D338="",F338="",B338=""),"",D338*(F338-IFERROR(INDEX(Prodotti!$F$5:$F$504,MATCH(B338,Prodotti!$A$5:$A$504,0)),0)))</f>
        <v/>
      </c>
      <c r="K338" s="19" t="str">
        <f aca="false">IF(B338="","",IF(ISNA(MATCH(B338,Prodotti!$A$5:$A$504,0)),"Codice non trovato",IF(OR(C338="",D338=""),"Manca tipo o quantità",IF(C338="Scarico",IF(SUMIFS($D$5:D338,$B$5:B338,B338,$C$5:C338,"Carico")-SUMIFS($D$5:D338,$B$5:B338,B338,$C$5:C338,"Scarico")&lt;0,"Giacenza insufficiente",""),""))))</f>
        <v/>
      </c>
    </row>
    <row r="339" customFormat="false" ht="15" hidden="false" customHeight="false" outlineLevel="0" collapsed="false">
      <c r="A339" s="18"/>
      <c r="B339" s="12"/>
      <c r="C339" s="13"/>
      <c r="D339" s="13"/>
      <c r="E339" s="12"/>
      <c r="F339" s="14"/>
      <c r="G339" s="12"/>
      <c r="H339" s="19" t="str">
        <f aca="false">IF(B339="","",IFERROR(INDEX(Prodotti!$B$5:$B$504,MATCH(B339,Prodotti!$A$5:$A$504,0)),"Codice non trovato"))</f>
        <v/>
      </c>
      <c r="I339" s="17" t="str">
        <f aca="false">IF(OR(D339="",F339=""),"",D339*F339)</f>
        <v/>
      </c>
      <c r="J339" s="17" t="str">
        <f aca="false">IF(OR(C339&lt;&gt;"Scarico",D339="",F339="",B339=""),"",D339*(F339-IFERROR(INDEX(Prodotti!$F$5:$F$504,MATCH(B339,Prodotti!$A$5:$A$504,0)),0)))</f>
        <v/>
      </c>
      <c r="K339" s="19" t="str">
        <f aca="false">IF(B339="","",IF(ISNA(MATCH(B339,Prodotti!$A$5:$A$504,0)),"Codice non trovato",IF(OR(C339="",D339=""),"Manca tipo o quantità",IF(C339="Scarico",IF(SUMIFS($D$5:D339,$B$5:B339,B339,$C$5:C339,"Carico")-SUMIFS($D$5:D339,$B$5:B339,B339,$C$5:C339,"Scarico")&lt;0,"Giacenza insufficiente",""),""))))</f>
        <v/>
      </c>
    </row>
    <row r="340" customFormat="false" ht="15" hidden="false" customHeight="false" outlineLevel="0" collapsed="false">
      <c r="A340" s="18"/>
      <c r="B340" s="12"/>
      <c r="C340" s="13"/>
      <c r="D340" s="13"/>
      <c r="E340" s="12"/>
      <c r="F340" s="14"/>
      <c r="G340" s="12"/>
      <c r="H340" s="19" t="str">
        <f aca="false">IF(B340="","",IFERROR(INDEX(Prodotti!$B$5:$B$504,MATCH(B340,Prodotti!$A$5:$A$504,0)),"Codice non trovato"))</f>
        <v/>
      </c>
      <c r="I340" s="17" t="str">
        <f aca="false">IF(OR(D340="",F340=""),"",D340*F340)</f>
        <v/>
      </c>
      <c r="J340" s="17" t="str">
        <f aca="false">IF(OR(C340&lt;&gt;"Scarico",D340="",F340="",B340=""),"",D340*(F340-IFERROR(INDEX(Prodotti!$F$5:$F$504,MATCH(B340,Prodotti!$A$5:$A$504,0)),0)))</f>
        <v/>
      </c>
      <c r="K340" s="19" t="str">
        <f aca="false">IF(B340="","",IF(ISNA(MATCH(B340,Prodotti!$A$5:$A$504,0)),"Codice non trovato",IF(OR(C340="",D340=""),"Manca tipo o quantità",IF(C340="Scarico",IF(SUMIFS($D$5:D340,$B$5:B340,B340,$C$5:C340,"Carico")-SUMIFS($D$5:D340,$B$5:B340,B340,$C$5:C340,"Scarico")&lt;0,"Giacenza insufficiente",""),""))))</f>
        <v/>
      </c>
    </row>
    <row r="341" customFormat="false" ht="15" hidden="false" customHeight="false" outlineLevel="0" collapsed="false">
      <c r="A341" s="18"/>
      <c r="B341" s="12"/>
      <c r="C341" s="13"/>
      <c r="D341" s="13"/>
      <c r="E341" s="12"/>
      <c r="F341" s="14"/>
      <c r="G341" s="12"/>
      <c r="H341" s="19" t="str">
        <f aca="false">IF(B341="","",IFERROR(INDEX(Prodotti!$B$5:$B$504,MATCH(B341,Prodotti!$A$5:$A$504,0)),"Codice non trovato"))</f>
        <v/>
      </c>
      <c r="I341" s="17" t="str">
        <f aca="false">IF(OR(D341="",F341=""),"",D341*F341)</f>
        <v/>
      </c>
      <c r="J341" s="17" t="str">
        <f aca="false">IF(OR(C341&lt;&gt;"Scarico",D341="",F341="",B341=""),"",D341*(F341-IFERROR(INDEX(Prodotti!$F$5:$F$504,MATCH(B341,Prodotti!$A$5:$A$504,0)),0)))</f>
        <v/>
      </c>
      <c r="K341" s="19" t="str">
        <f aca="false">IF(B341="","",IF(ISNA(MATCH(B341,Prodotti!$A$5:$A$504,0)),"Codice non trovato",IF(OR(C341="",D341=""),"Manca tipo o quantità",IF(C341="Scarico",IF(SUMIFS($D$5:D341,$B$5:B341,B341,$C$5:C341,"Carico")-SUMIFS($D$5:D341,$B$5:B341,B341,$C$5:C341,"Scarico")&lt;0,"Giacenza insufficiente",""),""))))</f>
        <v/>
      </c>
    </row>
    <row r="342" customFormat="false" ht="15" hidden="false" customHeight="false" outlineLevel="0" collapsed="false">
      <c r="A342" s="18"/>
      <c r="B342" s="12"/>
      <c r="C342" s="13"/>
      <c r="D342" s="13"/>
      <c r="E342" s="12"/>
      <c r="F342" s="14"/>
      <c r="G342" s="12"/>
      <c r="H342" s="19" t="str">
        <f aca="false">IF(B342="","",IFERROR(INDEX(Prodotti!$B$5:$B$504,MATCH(B342,Prodotti!$A$5:$A$504,0)),"Codice non trovato"))</f>
        <v/>
      </c>
      <c r="I342" s="17" t="str">
        <f aca="false">IF(OR(D342="",F342=""),"",D342*F342)</f>
        <v/>
      </c>
      <c r="J342" s="17" t="str">
        <f aca="false">IF(OR(C342&lt;&gt;"Scarico",D342="",F342="",B342=""),"",D342*(F342-IFERROR(INDEX(Prodotti!$F$5:$F$504,MATCH(B342,Prodotti!$A$5:$A$504,0)),0)))</f>
        <v/>
      </c>
      <c r="K342" s="19" t="str">
        <f aca="false">IF(B342="","",IF(ISNA(MATCH(B342,Prodotti!$A$5:$A$504,0)),"Codice non trovato",IF(OR(C342="",D342=""),"Manca tipo o quantità",IF(C342="Scarico",IF(SUMIFS($D$5:D342,$B$5:B342,B342,$C$5:C342,"Carico")-SUMIFS($D$5:D342,$B$5:B342,B342,$C$5:C342,"Scarico")&lt;0,"Giacenza insufficiente",""),""))))</f>
        <v/>
      </c>
    </row>
    <row r="343" customFormat="false" ht="15" hidden="false" customHeight="false" outlineLevel="0" collapsed="false">
      <c r="A343" s="18"/>
      <c r="B343" s="12"/>
      <c r="C343" s="13"/>
      <c r="D343" s="13"/>
      <c r="E343" s="12"/>
      <c r="F343" s="14"/>
      <c r="G343" s="12"/>
      <c r="H343" s="19" t="str">
        <f aca="false">IF(B343="","",IFERROR(INDEX(Prodotti!$B$5:$B$504,MATCH(B343,Prodotti!$A$5:$A$504,0)),"Codice non trovato"))</f>
        <v/>
      </c>
      <c r="I343" s="17" t="str">
        <f aca="false">IF(OR(D343="",F343=""),"",D343*F343)</f>
        <v/>
      </c>
      <c r="J343" s="17" t="str">
        <f aca="false">IF(OR(C343&lt;&gt;"Scarico",D343="",F343="",B343=""),"",D343*(F343-IFERROR(INDEX(Prodotti!$F$5:$F$504,MATCH(B343,Prodotti!$A$5:$A$504,0)),0)))</f>
        <v/>
      </c>
      <c r="K343" s="19" t="str">
        <f aca="false">IF(B343="","",IF(ISNA(MATCH(B343,Prodotti!$A$5:$A$504,0)),"Codice non trovato",IF(OR(C343="",D343=""),"Manca tipo o quantità",IF(C343="Scarico",IF(SUMIFS($D$5:D343,$B$5:B343,B343,$C$5:C343,"Carico")-SUMIFS($D$5:D343,$B$5:B343,B343,$C$5:C343,"Scarico")&lt;0,"Giacenza insufficiente",""),""))))</f>
        <v/>
      </c>
    </row>
    <row r="344" customFormat="false" ht="15" hidden="false" customHeight="false" outlineLevel="0" collapsed="false">
      <c r="A344" s="18"/>
      <c r="B344" s="12"/>
      <c r="C344" s="13"/>
      <c r="D344" s="13"/>
      <c r="E344" s="12"/>
      <c r="F344" s="14"/>
      <c r="G344" s="12"/>
      <c r="H344" s="19" t="str">
        <f aca="false">IF(B344="","",IFERROR(INDEX(Prodotti!$B$5:$B$504,MATCH(B344,Prodotti!$A$5:$A$504,0)),"Codice non trovato"))</f>
        <v/>
      </c>
      <c r="I344" s="17" t="str">
        <f aca="false">IF(OR(D344="",F344=""),"",D344*F344)</f>
        <v/>
      </c>
      <c r="J344" s="17" t="str">
        <f aca="false">IF(OR(C344&lt;&gt;"Scarico",D344="",F344="",B344=""),"",D344*(F344-IFERROR(INDEX(Prodotti!$F$5:$F$504,MATCH(B344,Prodotti!$A$5:$A$504,0)),0)))</f>
        <v/>
      </c>
      <c r="K344" s="19" t="str">
        <f aca="false">IF(B344="","",IF(ISNA(MATCH(B344,Prodotti!$A$5:$A$504,0)),"Codice non trovato",IF(OR(C344="",D344=""),"Manca tipo o quantità",IF(C344="Scarico",IF(SUMIFS($D$5:D344,$B$5:B344,B344,$C$5:C344,"Carico")-SUMIFS($D$5:D344,$B$5:B344,B344,$C$5:C344,"Scarico")&lt;0,"Giacenza insufficiente",""),""))))</f>
        <v/>
      </c>
    </row>
    <row r="345" customFormat="false" ht="15" hidden="false" customHeight="false" outlineLevel="0" collapsed="false">
      <c r="A345" s="18"/>
      <c r="B345" s="12"/>
      <c r="C345" s="13"/>
      <c r="D345" s="13"/>
      <c r="E345" s="12"/>
      <c r="F345" s="14"/>
      <c r="G345" s="12"/>
      <c r="H345" s="19" t="str">
        <f aca="false">IF(B345="","",IFERROR(INDEX(Prodotti!$B$5:$B$504,MATCH(B345,Prodotti!$A$5:$A$504,0)),"Codice non trovato"))</f>
        <v/>
      </c>
      <c r="I345" s="17" t="str">
        <f aca="false">IF(OR(D345="",F345=""),"",D345*F345)</f>
        <v/>
      </c>
      <c r="J345" s="17" t="str">
        <f aca="false">IF(OR(C345&lt;&gt;"Scarico",D345="",F345="",B345=""),"",D345*(F345-IFERROR(INDEX(Prodotti!$F$5:$F$504,MATCH(B345,Prodotti!$A$5:$A$504,0)),0)))</f>
        <v/>
      </c>
      <c r="K345" s="19" t="str">
        <f aca="false">IF(B345="","",IF(ISNA(MATCH(B345,Prodotti!$A$5:$A$504,0)),"Codice non trovato",IF(OR(C345="",D345=""),"Manca tipo o quantità",IF(C345="Scarico",IF(SUMIFS($D$5:D345,$B$5:B345,B345,$C$5:C345,"Carico")-SUMIFS($D$5:D345,$B$5:B345,B345,$C$5:C345,"Scarico")&lt;0,"Giacenza insufficiente",""),""))))</f>
        <v/>
      </c>
    </row>
    <row r="346" customFormat="false" ht="15" hidden="false" customHeight="false" outlineLevel="0" collapsed="false">
      <c r="A346" s="18"/>
      <c r="B346" s="12"/>
      <c r="C346" s="13"/>
      <c r="D346" s="13"/>
      <c r="E346" s="12"/>
      <c r="F346" s="14"/>
      <c r="G346" s="12"/>
      <c r="H346" s="19" t="str">
        <f aca="false">IF(B346="","",IFERROR(INDEX(Prodotti!$B$5:$B$504,MATCH(B346,Prodotti!$A$5:$A$504,0)),"Codice non trovato"))</f>
        <v/>
      </c>
      <c r="I346" s="17" t="str">
        <f aca="false">IF(OR(D346="",F346=""),"",D346*F346)</f>
        <v/>
      </c>
      <c r="J346" s="17" t="str">
        <f aca="false">IF(OR(C346&lt;&gt;"Scarico",D346="",F346="",B346=""),"",D346*(F346-IFERROR(INDEX(Prodotti!$F$5:$F$504,MATCH(B346,Prodotti!$A$5:$A$504,0)),0)))</f>
        <v/>
      </c>
      <c r="K346" s="19" t="str">
        <f aca="false">IF(B346="","",IF(ISNA(MATCH(B346,Prodotti!$A$5:$A$504,0)),"Codice non trovato",IF(OR(C346="",D346=""),"Manca tipo o quantità",IF(C346="Scarico",IF(SUMIFS($D$5:D346,$B$5:B346,B346,$C$5:C346,"Carico")-SUMIFS($D$5:D346,$B$5:B346,B346,$C$5:C346,"Scarico")&lt;0,"Giacenza insufficiente",""),""))))</f>
        <v/>
      </c>
    </row>
    <row r="347" customFormat="false" ht="15" hidden="false" customHeight="false" outlineLevel="0" collapsed="false">
      <c r="A347" s="18"/>
      <c r="B347" s="12"/>
      <c r="C347" s="13"/>
      <c r="D347" s="13"/>
      <c r="E347" s="12"/>
      <c r="F347" s="14"/>
      <c r="G347" s="12"/>
      <c r="H347" s="19" t="str">
        <f aca="false">IF(B347="","",IFERROR(INDEX(Prodotti!$B$5:$B$504,MATCH(B347,Prodotti!$A$5:$A$504,0)),"Codice non trovato"))</f>
        <v/>
      </c>
      <c r="I347" s="17" t="str">
        <f aca="false">IF(OR(D347="",F347=""),"",D347*F347)</f>
        <v/>
      </c>
      <c r="J347" s="17" t="str">
        <f aca="false">IF(OR(C347&lt;&gt;"Scarico",D347="",F347="",B347=""),"",D347*(F347-IFERROR(INDEX(Prodotti!$F$5:$F$504,MATCH(B347,Prodotti!$A$5:$A$504,0)),0)))</f>
        <v/>
      </c>
      <c r="K347" s="19" t="str">
        <f aca="false">IF(B347="","",IF(ISNA(MATCH(B347,Prodotti!$A$5:$A$504,0)),"Codice non trovato",IF(OR(C347="",D347=""),"Manca tipo o quantità",IF(C347="Scarico",IF(SUMIFS($D$5:D347,$B$5:B347,B347,$C$5:C347,"Carico")-SUMIFS($D$5:D347,$B$5:B347,B347,$C$5:C347,"Scarico")&lt;0,"Giacenza insufficiente",""),""))))</f>
        <v/>
      </c>
    </row>
    <row r="348" customFormat="false" ht="15" hidden="false" customHeight="false" outlineLevel="0" collapsed="false">
      <c r="A348" s="18"/>
      <c r="B348" s="12"/>
      <c r="C348" s="13"/>
      <c r="D348" s="13"/>
      <c r="E348" s="12"/>
      <c r="F348" s="14"/>
      <c r="G348" s="12"/>
      <c r="H348" s="19" t="str">
        <f aca="false">IF(B348="","",IFERROR(INDEX(Prodotti!$B$5:$B$504,MATCH(B348,Prodotti!$A$5:$A$504,0)),"Codice non trovato"))</f>
        <v/>
      </c>
      <c r="I348" s="17" t="str">
        <f aca="false">IF(OR(D348="",F348=""),"",D348*F348)</f>
        <v/>
      </c>
      <c r="J348" s="17" t="str">
        <f aca="false">IF(OR(C348&lt;&gt;"Scarico",D348="",F348="",B348=""),"",D348*(F348-IFERROR(INDEX(Prodotti!$F$5:$F$504,MATCH(B348,Prodotti!$A$5:$A$504,0)),0)))</f>
        <v/>
      </c>
      <c r="K348" s="19" t="str">
        <f aca="false">IF(B348="","",IF(ISNA(MATCH(B348,Prodotti!$A$5:$A$504,0)),"Codice non trovato",IF(OR(C348="",D348=""),"Manca tipo o quantità",IF(C348="Scarico",IF(SUMIFS($D$5:D348,$B$5:B348,B348,$C$5:C348,"Carico")-SUMIFS($D$5:D348,$B$5:B348,B348,$C$5:C348,"Scarico")&lt;0,"Giacenza insufficiente",""),""))))</f>
        <v/>
      </c>
    </row>
    <row r="349" customFormat="false" ht="15" hidden="false" customHeight="false" outlineLevel="0" collapsed="false">
      <c r="A349" s="18"/>
      <c r="B349" s="12"/>
      <c r="C349" s="13"/>
      <c r="D349" s="13"/>
      <c r="E349" s="12"/>
      <c r="F349" s="14"/>
      <c r="G349" s="12"/>
      <c r="H349" s="19" t="str">
        <f aca="false">IF(B349="","",IFERROR(INDEX(Prodotti!$B$5:$B$504,MATCH(B349,Prodotti!$A$5:$A$504,0)),"Codice non trovato"))</f>
        <v/>
      </c>
      <c r="I349" s="17" t="str">
        <f aca="false">IF(OR(D349="",F349=""),"",D349*F349)</f>
        <v/>
      </c>
      <c r="J349" s="17" t="str">
        <f aca="false">IF(OR(C349&lt;&gt;"Scarico",D349="",F349="",B349=""),"",D349*(F349-IFERROR(INDEX(Prodotti!$F$5:$F$504,MATCH(B349,Prodotti!$A$5:$A$504,0)),0)))</f>
        <v/>
      </c>
      <c r="K349" s="19" t="str">
        <f aca="false">IF(B349="","",IF(ISNA(MATCH(B349,Prodotti!$A$5:$A$504,0)),"Codice non trovato",IF(OR(C349="",D349=""),"Manca tipo o quantità",IF(C349="Scarico",IF(SUMIFS($D$5:D349,$B$5:B349,B349,$C$5:C349,"Carico")-SUMIFS($D$5:D349,$B$5:B349,B349,$C$5:C349,"Scarico")&lt;0,"Giacenza insufficiente",""),""))))</f>
        <v/>
      </c>
    </row>
    <row r="350" customFormat="false" ht="15" hidden="false" customHeight="false" outlineLevel="0" collapsed="false">
      <c r="A350" s="18"/>
      <c r="B350" s="12"/>
      <c r="C350" s="13"/>
      <c r="D350" s="13"/>
      <c r="E350" s="12"/>
      <c r="F350" s="14"/>
      <c r="G350" s="12"/>
      <c r="H350" s="19" t="str">
        <f aca="false">IF(B350="","",IFERROR(INDEX(Prodotti!$B$5:$B$504,MATCH(B350,Prodotti!$A$5:$A$504,0)),"Codice non trovato"))</f>
        <v/>
      </c>
      <c r="I350" s="17" t="str">
        <f aca="false">IF(OR(D350="",F350=""),"",D350*F350)</f>
        <v/>
      </c>
      <c r="J350" s="17" t="str">
        <f aca="false">IF(OR(C350&lt;&gt;"Scarico",D350="",F350="",B350=""),"",D350*(F350-IFERROR(INDEX(Prodotti!$F$5:$F$504,MATCH(B350,Prodotti!$A$5:$A$504,0)),0)))</f>
        <v/>
      </c>
      <c r="K350" s="19" t="str">
        <f aca="false">IF(B350="","",IF(ISNA(MATCH(B350,Prodotti!$A$5:$A$504,0)),"Codice non trovato",IF(OR(C350="",D350=""),"Manca tipo o quantità",IF(C350="Scarico",IF(SUMIFS($D$5:D350,$B$5:B350,B350,$C$5:C350,"Carico")-SUMIFS($D$5:D350,$B$5:B350,B350,$C$5:C350,"Scarico")&lt;0,"Giacenza insufficiente",""),""))))</f>
        <v/>
      </c>
    </row>
    <row r="351" customFormat="false" ht="15" hidden="false" customHeight="false" outlineLevel="0" collapsed="false">
      <c r="A351" s="18"/>
      <c r="B351" s="12"/>
      <c r="C351" s="13"/>
      <c r="D351" s="13"/>
      <c r="E351" s="12"/>
      <c r="F351" s="14"/>
      <c r="G351" s="12"/>
      <c r="H351" s="19" t="str">
        <f aca="false">IF(B351="","",IFERROR(INDEX(Prodotti!$B$5:$B$504,MATCH(B351,Prodotti!$A$5:$A$504,0)),"Codice non trovato"))</f>
        <v/>
      </c>
      <c r="I351" s="17" t="str">
        <f aca="false">IF(OR(D351="",F351=""),"",D351*F351)</f>
        <v/>
      </c>
      <c r="J351" s="17" t="str">
        <f aca="false">IF(OR(C351&lt;&gt;"Scarico",D351="",F351="",B351=""),"",D351*(F351-IFERROR(INDEX(Prodotti!$F$5:$F$504,MATCH(B351,Prodotti!$A$5:$A$504,0)),0)))</f>
        <v/>
      </c>
      <c r="K351" s="19" t="str">
        <f aca="false">IF(B351="","",IF(ISNA(MATCH(B351,Prodotti!$A$5:$A$504,0)),"Codice non trovato",IF(OR(C351="",D351=""),"Manca tipo o quantità",IF(C351="Scarico",IF(SUMIFS($D$5:D351,$B$5:B351,B351,$C$5:C351,"Carico")-SUMIFS($D$5:D351,$B$5:B351,B351,$C$5:C351,"Scarico")&lt;0,"Giacenza insufficiente",""),""))))</f>
        <v/>
      </c>
    </row>
    <row r="352" customFormat="false" ht="15" hidden="false" customHeight="false" outlineLevel="0" collapsed="false">
      <c r="A352" s="18"/>
      <c r="B352" s="12"/>
      <c r="C352" s="13"/>
      <c r="D352" s="13"/>
      <c r="E352" s="12"/>
      <c r="F352" s="14"/>
      <c r="G352" s="12"/>
      <c r="H352" s="19" t="str">
        <f aca="false">IF(B352="","",IFERROR(INDEX(Prodotti!$B$5:$B$504,MATCH(B352,Prodotti!$A$5:$A$504,0)),"Codice non trovato"))</f>
        <v/>
      </c>
      <c r="I352" s="17" t="str">
        <f aca="false">IF(OR(D352="",F352=""),"",D352*F352)</f>
        <v/>
      </c>
      <c r="J352" s="17" t="str">
        <f aca="false">IF(OR(C352&lt;&gt;"Scarico",D352="",F352="",B352=""),"",D352*(F352-IFERROR(INDEX(Prodotti!$F$5:$F$504,MATCH(B352,Prodotti!$A$5:$A$504,0)),0)))</f>
        <v/>
      </c>
      <c r="K352" s="19" t="str">
        <f aca="false">IF(B352="","",IF(ISNA(MATCH(B352,Prodotti!$A$5:$A$504,0)),"Codice non trovato",IF(OR(C352="",D352=""),"Manca tipo o quantità",IF(C352="Scarico",IF(SUMIFS($D$5:D352,$B$5:B352,B352,$C$5:C352,"Carico")-SUMIFS($D$5:D352,$B$5:B352,B352,$C$5:C352,"Scarico")&lt;0,"Giacenza insufficiente",""),""))))</f>
        <v/>
      </c>
    </row>
    <row r="353" customFormat="false" ht="15" hidden="false" customHeight="false" outlineLevel="0" collapsed="false">
      <c r="A353" s="18"/>
      <c r="B353" s="12"/>
      <c r="C353" s="13"/>
      <c r="D353" s="13"/>
      <c r="E353" s="12"/>
      <c r="F353" s="14"/>
      <c r="G353" s="12"/>
      <c r="H353" s="19" t="str">
        <f aca="false">IF(B353="","",IFERROR(INDEX(Prodotti!$B$5:$B$504,MATCH(B353,Prodotti!$A$5:$A$504,0)),"Codice non trovato"))</f>
        <v/>
      </c>
      <c r="I353" s="17" t="str">
        <f aca="false">IF(OR(D353="",F353=""),"",D353*F353)</f>
        <v/>
      </c>
      <c r="J353" s="17" t="str">
        <f aca="false">IF(OR(C353&lt;&gt;"Scarico",D353="",F353="",B353=""),"",D353*(F353-IFERROR(INDEX(Prodotti!$F$5:$F$504,MATCH(B353,Prodotti!$A$5:$A$504,0)),0)))</f>
        <v/>
      </c>
      <c r="K353" s="19" t="str">
        <f aca="false">IF(B353="","",IF(ISNA(MATCH(B353,Prodotti!$A$5:$A$504,0)),"Codice non trovato",IF(OR(C353="",D353=""),"Manca tipo o quantità",IF(C353="Scarico",IF(SUMIFS($D$5:D353,$B$5:B353,B353,$C$5:C353,"Carico")-SUMIFS($D$5:D353,$B$5:B353,B353,$C$5:C353,"Scarico")&lt;0,"Giacenza insufficiente",""),""))))</f>
        <v/>
      </c>
    </row>
    <row r="354" customFormat="false" ht="15" hidden="false" customHeight="false" outlineLevel="0" collapsed="false">
      <c r="A354" s="18"/>
      <c r="B354" s="12"/>
      <c r="C354" s="13"/>
      <c r="D354" s="13"/>
      <c r="E354" s="12"/>
      <c r="F354" s="14"/>
      <c r="G354" s="12"/>
      <c r="H354" s="19" t="str">
        <f aca="false">IF(B354="","",IFERROR(INDEX(Prodotti!$B$5:$B$504,MATCH(B354,Prodotti!$A$5:$A$504,0)),"Codice non trovato"))</f>
        <v/>
      </c>
      <c r="I354" s="17" t="str">
        <f aca="false">IF(OR(D354="",F354=""),"",D354*F354)</f>
        <v/>
      </c>
      <c r="J354" s="17" t="str">
        <f aca="false">IF(OR(C354&lt;&gt;"Scarico",D354="",F354="",B354=""),"",D354*(F354-IFERROR(INDEX(Prodotti!$F$5:$F$504,MATCH(B354,Prodotti!$A$5:$A$504,0)),0)))</f>
        <v/>
      </c>
      <c r="K354" s="19" t="str">
        <f aca="false">IF(B354="","",IF(ISNA(MATCH(B354,Prodotti!$A$5:$A$504,0)),"Codice non trovato",IF(OR(C354="",D354=""),"Manca tipo o quantità",IF(C354="Scarico",IF(SUMIFS($D$5:D354,$B$5:B354,B354,$C$5:C354,"Carico")-SUMIFS($D$5:D354,$B$5:B354,B354,$C$5:C354,"Scarico")&lt;0,"Giacenza insufficiente",""),""))))</f>
        <v/>
      </c>
    </row>
    <row r="355" customFormat="false" ht="15" hidden="false" customHeight="false" outlineLevel="0" collapsed="false">
      <c r="A355" s="18"/>
      <c r="B355" s="12"/>
      <c r="C355" s="13"/>
      <c r="D355" s="13"/>
      <c r="E355" s="12"/>
      <c r="F355" s="14"/>
      <c r="G355" s="12"/>
      <c r="H355" s="19" t="str">
        <f aca="false">IF(B355="","",IFERROR(INDEX(Prodotti!$B$5:$B$504,MATCH(B355,Prodotti!$A$5:$A$504,0)),"Codice non trovato"))</f>
        <v/>
      </c>
      <c r="I355" s="17" t="str">
        <f aca="false">IF(OR(D355="",F355=""),"",D355*F355)</f>
        <v/>
      </c>
      <c r="J355" s="17" t="str">
        <f aca="false">IF(OR(C355&lt;&gt;"Scarico",D355="",F355="",B355=""),"",D355*(F355-IFERROR(INDEX(Prodotti!$F$5:$F$504,MATCH(B355,Prodotti!$A$5:$A$504,0)),0)))</f>
        <v/>
      </c>
      <c r="K355" s="19" t="str">
        <f aca="false">IF(B355="","",IF(ISNA(MATCH(B355,Prodotti!$A$5:$A$504,0)),"Codice non trovato",IF(OR(C355="",D355=""),"Manca tipo o quantità",IF(C355="Scarico",IF(SUMIFS($D$5:D355,$B$5:B355,B355,$C$5:C355,"Carico")-SUMIFS($D$5:D355,$B$5:B355,B355,$C$5:C355,"Scarico")&lt;0,"Giacenza insufficiente",""),""))))</f>
        <v/>
      </c>
    </row>
    <row r="356" customFormat="false" ht="15" hidden="false" customHeight="false" outlineLevel="0" collapsed="false">
      <c r="A356" s="18"/>
      <c r="B356" s="12"/>
      <c r="C356" s="13"/>
      <c r="D356" s="13"/>
      <c r="E356" s="12"/>
      <c r="F356" s="14"/>
      <c r="G356" s="12"/>
      <c r="H356" s="19" t="str">
        <f aca="false">IF(B356="","",IFERROR(INDEX(Prodotti!$B$5:$B$504,MATCH(B356,Prodotti!$A$5:$A$504,0)),"Codice non trovato"))</f>
        <v/>
      </c>
      <c r="I356" s="17" t="str">
        <f aca="false">IF(OR(D356="",F356=""),"",D356*F356)</f>
        <v/>
      </c>
      <c r="J356" s="17" t="str">
        <f aca="false">IF(OR(C356&lt;&gt;"Scarico",D356="",F356="",B356=""),"",D356*(F356-IFERROR(INDEX(Prodotti!$F$5:$F$504,MATCH(B356,Prodotti!$A$5:$A$504,0)),0)))</f>
        <v/>
      </c>
      <c r="K356" s="19" t="str">
        <f aca="false">IF(B356="","",IF(ISNA(MATCH(B356,Prodotti!$A$5:$A$504,0)),"Codice non trovato",IF(OR(C356="",D356=""),"Manca tipo o quantità",IF(C356="Scarico",IF(SUMIFS($D$5:D356,$B$5:B356,B356,$C$5:C356,"Carico")-SUMIFS($D$5:D356,$B$5:B356,B356,$C$5:C356,"Scarico")&lt;0,"Giacenza insufficiente",""),""))))</f>
        <v/>
      </c>
    </row>
    <row r="357" customFormat="false" ht="15" hidden="false" customHeight="false" outlineLevel="0" collapsed="false">
      <c r="A357" s="18"/>
      <c r="B357" s="12"/>
      <c r="C357" s="13"/>
      <c r="D357" s="13"/>
      <c r="E357" s="12"/>
      <c r="F357" s="14"/>
      <c r="G357" s="12"/>
      <c r="H357" s="19" t="str">
        <f aca="false">IF(B357="","",IFERROR(INDEX(Prodotti!$B$5:$B$504,MATCH(B357,Prodotti!$A$5:$A$504,0)),"Codice non trovato"))</f>
        <v/>
      </c>
      <c r="I357" s="17" t="str">
        <f aca="false">IF(OR(D357="",F357=""),"",D357*F357)</f>
        <v/>
      </c>
      <c r="J357" s="17" t="str">
        <f aca="false">IF(OR(C357&lt;&gt;"Scarico",D357="",F357="",B357=""),"",D357*(F357-IFERROR(INDEX(Prodotti!$F$5:$F$504,MATCH(B357,Prodotti!$A$5:$A$504,0)),0)))</f>
        <v/>
      </c>
      <c r="K357" s="19" t="str">
        <f aca="false">IF(B357="","",IF(ISNA(MATCH(B357,Prodotti!$A$5:$A$504,0)),"Codice non trovato",IF(OR(C357="",D357=""),"Manca tipo o quantità",IF(C357="Scarico",IF(SUMIFS($D$5:D357,$B$5:B357,B357,$C$5:C357,"Carico")-SUMIFS($D$5:D357,$B$5:B357,B357,$C$5:C357,"Scarico")&lt;0,"Giacenza insufficiente",""),""))))</f>
        <v/>
      </c>
    </row>
    <row r="358" customFormat="false" ht="15" hidden="false" customHeight="false" outlineLevel="0" collapsed="false">
      <c r="A358" s="18"/>
      <c r="B358" s="12"/>
      <c r="C358" s="13"/>
      <c r="D358" s="13"/>
      <c r="E358" s="12"/>
      <c r="F358" s="14"/>
      <c r="G358" s="12"/>
      <c r="H358" s="19" t="str">
        <f aca="false">IF(B358="","",IFERROR(INDEX(Prodotti!$B$5:$B$504,MATCH(B358,Prodotti!$A$5:$A$504,0)),"Codice non trovato"))</f>
        <v/>
      </c>
      <c r="I358" s="17" t="str">
        <f aca="false">IF(OR(D358="",F358=""),"",D358*F358)</f>
        <v/>
      </c>
      <c r="J358" s="17" t="str">
        <f aca="false">IF(OR(C358&lt;&gt;"Scarico",D358="",F358="",B358=""),"",D358*(F358-IFERROR(INDEX(Prodotti!$F$5:$F$504,MATCH(B358,Prodotti!$A$5:$A$504,0)),0)))</f>
        <v/>
      </c>
      <c r="K358" s="19" t="str">
        <f aca="false">IF(B358="","",IF(ISNA(MATCH(B358,Prodotti!$A$5:$A$504,0)),"Codice non trovato",IF(OR(C358="",D358=""),"Manca tipo o quantità",IF(C358="Scarico",IF(SUMIFS($D$5:D358,$B$5:B358,B358,$C$5:C358,"Carico")-SUMIFS($D$5:D358,$B$5:B358,B358,$C$5:C358,"Scarico")&lt;0,"Giacenza insufficiente",""),""))))</f>
        <v/>
      </c>
    </row>
    <row r="359" customFormat="false" ht="15" hidden="false" customHeight="false" outlineLevel="0" collapsed="false">
      <c r="A359" s="18"/>
      <c r="B359" s="12"/>
      <c r="C359" s="13"/>
      <c r="D359" s="13"/>
      <c r="E359" s="12"/>
      <c r="F359" s="14"/>
      <c r="G359" s="12"/>
      <c r="H359" s="19" t="str">
        <f aca="false">IF(B359="","",IFERROR(INDEX(Prodotti!$B$5:$B$504,MATCH(B359,Prodotti!$A$5:$A$504,0)),"Codice non trovato"))</f>
        <v/>
      </c>
      <c r="I359" s="17" t="str">
        <f aca="false">IF(OR(D359="",F359=""),"",D359*F359)</f>
        <v/>
      </c>
      <c r="J359" s="17" t="str">
        <f aca="false">IF(OR(C359&lt;&gt;"Scarico",D359="",F359="",B359=""),"",D359*(F359-IFERROR(INDEX(Prodotti!$F$5:$F$504,MATCH(B359,Prodotti!$A$5:$A$504,0)),0)))</f>
        <v/>
      </c>
      <c r="K359" s="19" t="str">
        <f aca="false">IF(B359="","",IF(ISNA(MATCH(B359,Prodotti!$A$5:$A$504,0)),"Codice non trovato",IF(OR(C359="",D359=""),"Manca tipo o quantità",IF(C359="Scarico",IF(SUMIFS($D$5:D359,$B$5:B359,B359,$C$5:C359,"Carico")-SUMIFS($D$5:D359,$B$5:B359,B359,$C$5:C359,"Scarico")&lt;0,"Giacenza insufficiente",""),""))))</f>
        <v/>
      </c>
    </row>
    <row r="360" customFormat="false" ht="15" hidden="false" customHeight="false" outlineLevel="0" collapsed="false">
      <c r="A360" s="18"/>
      <c r="B360" s="12"/>
      <c r="C360" s="13"/>
      <c r="D360" s="13"/>
      <c r="E360" s="12"/>
      <c r="F360" s="14"/>
      <c r="G360" s="12"/>
      <c r="H360" s="19" t="str">
        <f aca="false">IF(B360="","",IFERROR(INDEX(Prodotti!$B$5:$B$504,MATCH(B360,Prodotti!$A$5:$A$504,0)),"Codice non trovato"))</f>
        <v/>
      </c>
      <c r="I360" s="17" t="str">
        <f aca="false">IF(OR(D360="",F360=""),"",D360*F360)</f>
        <v/>
      </c>
      <c r="J360" s="17" t="str">
        <f aca="false">IF(OR(C360&lt;&gt;"Scarico",D360="",F360="",B360=""),"",D360*(F360-IFERROR(INDEX(Prodotti!$F$5:$F$504,MATCH(B360,Prodotti!$A$5:$A$504,0)),0)))</f>
        <v/>
      </c>
      <c r="K360" s="19" t="str">
        <f aca="false">IF(B360="","",IF(ISNA(MATCH(B360,Prodotti!$A$5:$A$504,0)),"Codice non trovato",IF(OR(C360="",D360=""),"Manca tipo o quantità",IF(C360="Scarico",IF(SUMIFS($D$5:D360,$B$5:B360,B360,$C$5:C360,"Carico")-SUMIFS($D$5:D360,$B$5:B360,B360,$C$5:C360,"Scarico")&lt;0,"Giacenza insufficiente",""),""))))</f>
        <v/>
      </c>
    </row>
    <row r="361" customFormat="false" ht="15" hidden="false" customHeight="false" outlineLevel="0" collapsed="false">
      <c r="A361" s="18"/>
      <c r="B361" s="12"/>
      <c r="C361" s="13"/>
      <c r="D361" s="13"/>
      <c r="E361" s="12"/>
      <c r="F361" s="14"/>
      <c r="G361" s="12"/>
      <c r="H361" s="19" t="str">
        <f aca="false">IF(B361="","",IFERROR(INDEX(Prodotti!$B$5:$B$504,MATCH(B361,Prodotti!$A$5:$A$504,0)),"Codice non trovato"))</f>
        <v/>
      </c>
      <c r="I361" s="17" t="str">
        <f aca="false">IF(OR(D361="",F361=""),"",D361*F361)</f>
        <v/>
      </c>
      <c r="J361" s="17" t="str">
        <f aca="false">IF(OR(C361&lt;&gt;"Scarico",D361="",F361="",B361=""),"",D361*(F361-IFERROR(INDEX(Prodotti!$F$5:$F$504,MATCH(B361,Prodotti!$A$5:$A$504,0)),0)))</f>
        <v/>
      </c>
      <c r="K361" s="19" t="str">
        <f aca="false">IF(B361="","",IF(ISNA(MATCH(B361,Prodotti!$A$5:$A$504,0)),"Codice non trovato",IF(OR(C361="",D361=""),"Manca tipo o quantità",IF(C361="Scarico",IF(SUMIFS($D$5:D361,$B$5:B361,B361,$C$5:C361,"Carico")-SUMIFS($D$5:D361,$B$5:B361,B361,$C$5:C361,"Scarico")&lt;0,"Giacenza insufficiente",""),""))))</f>
        <v/>
      </c>
    </row>
    <row r="362" customFormat="false" ht="15" hidden="false" customHeight="false" outlineLevel="0" collapsed="false">
      <c r="A362" s="18"/>
      <c r="B362" s="12"/>
      <c r="C362" s="13"/>
      <c r="D362" s="13"/>
      <c r="E362" s="12"/>
      <c r="F362" s="14"/>
      <c r="G362" s="12"/>
      <c r="H362" s="19" t="str">
        <f aca="false">IF(B362="","",IFERROR(INDEX(Prodotti!$B$5:$B$504,MATCH(B362,Prodotti!$A$5:$A$504,0)),"Codice non trovato"))</f>
        <v/>
      </c>
      <c r="I362" s="17" t="str">
        <f aca="false">IF(OR(D362="",F362=""),"",D362*F362)</f>
        <v/>
      </c>
      <c r="J362" s="17" t="str">
        <f aca="false">IF(OR(C362&lt;&gt;"Scarico",D362="",F362="",B362=""),"",D362*(F362-IFERROR(INDEX(Prodotti!$F$5:$F$504,MATCH(B362,Prodotti!$A$5:$A$504,0)),0)))</f>
        <v/>
      </c>
      <c r="K362" s="19" t="str">
        <f aca="false">IF(B362="","",IF(ISNA(MATCH(B362,Prodotti!$A$5:$A$504,0)),"Codice non trovato",IF(OR(C362="",D362=""),"Manca tipo o quantità",IF(C362="Scarico",IF(SUMIFS($D$5:D362,$B$5:B362,B362,$C$5:C362,"Carico")-SUMIFS($D$5:D362,$B$5:B362,B362,$C$5:C362,"Scarico")&lt;0,"Giacenza insufficiente",""),""))))</f>
        <v/>
      </c>
    </row>
    <row r="363" customFormat="false" ht="15" hidden="false" customHeight="false" outlineLevel="0" collapsed="false">
      <c r="A363" s="18"/>
      <c r="B363" s="12"/>
      <c r="C363" s="13"/>
      <c r="D363" s="13"/>
      <c r="E363" s="12"/>
      <c r="F363" s="14"/>
      <c r="G363" s="12"/>
      <c r="H363" s="19" t="str">
        <f aca="false">IF(B363="","",IFERROR(INDEX(Prodotti!$B$5:$B$504,MATCH(B363,Prodotti!$A$5:$A$504,0)),"Codice non trovato"))</f>
        <v/>
      </c>
      <c r="I363" s="17" t="str">
        <f aca="false">IF(OR(D363="",F363=""),"",D363*F363)</f>
        <v/>
      </c>
      <c r="J363" s="17" t="str">
        <f aca="false">IF(OR(C363&lt;&gt;"Scarico",D363="",F363="",B363=""),"",D363*(F363-IFERROR(INDEX(Prodotti!$F$5:$F$504,MATCH(B363,Prodotti!$A$5:$A$504,0)),0)))</f>
        <v/>
      </c>
      <c r="K363" s="19" t="str">
        <f aca="false">IF(B363="","",IF(ISNA(MATCH(B363,Prodotti!$A$5:$A$504,0)),"Codice non trovato",IF(OR(C363="",D363=""),"Manca tipo o quantità",IF(C363="Scarico",IF(SUMIFS($D$5:D363,$B$5:B363,B363,$C$5:C363,"Carico")-SUMIFS($D$5:D363,$B$5:B363,B363,$C$5:C363,"Scarico")&lt;0,"Giacenza insufficiente",""),""))))</f>
        <v/>
      </c>
    </row>
    <row r="364" customFormat="false" ht="15" hidden="false" customHeight="false" outlineLevel="0" collapsed="false">
      <c r="A364" s="18"/>
      <c r="B364" s="12"/>
      <c r="C364" s="13"/>
      <c r="D364" s="13"/>
      <c r="E364" s="12"/>
      <c r="F364" s="14"/>
      <c r="G364" s="12"/>
      <c r="H364" s="19" t="str">
        <f aca="false">IF(B364="","",IFERROR(INDEX(Prodotti!$B$5:$B$504,MATCH(B364,Prodotti!$A$5:$A$504,0)),"Codice non trovato"))</f>
        <v/>
      </c>
      <c r="I364" s="17" t="str">
        <f aca="false">IF(OR(D364="",F364=""),"",D364*F364)</f>
        <v/>
      </c>
      <c r="J364" s="17" t="str">
        <f aca="false">IF(OR(C364&lt;&gt;"Scarico",D364="",F364="",B364=""),"",D364*(F364-IFERROR(INDEX(Prodotti!$F$5:$F$504,MATCH(B364,Prodotti!$A$5:$A$504,0)),0)))</f>
        <v/>
      </c>
      <c r="K364" s="19" t="str">
        <f aca="false">IF(B364="","",IF(ISNA(MATCH(B364,Prodotti!$A$5:$A$504,0)),"Codice non trovato",IF(OR(C364="",D364=""),"Manca tipo o quantità",IF(C364="Scarico",IF(SUMIFS($D$5:D364,$B$5:B364,B364,$C$5:C364,"Carico")-SUMIFS($D$5:D364,$B$5:B364,B364,$C$5:C364,"Scarico")&lt;0,"Giacenza insufficiente",""),""))))</f>
        <v/>
      </c>
    </row>
    <row r="365" customFormat="false" ht="15" hidden="false" customHeight="false" outlineLevel="0" collapsed="false">
      <c r="A365" s="18"/>
      <c r="B365" s="12"/>
      <c r="C365" s="13"/>
      <c r="D365" s="13"/>
      <c r="E365" s="12"/>
      <c r="F365" s="14"/>
      <c r="G365" s="12"/>
      <c r="H365" s="19" t="str">
        <f aca="false">IF(B365="","",IFERROR(INDEX(Prodotti!$B$5:$B$504,MATCH(B365,Prodotti!$A$5:$A$504,0)),"Codice non trovato"))</f>
        <v/>
      </c>
      <c r="I365" s="17" t="str">
        <f aca="false">IF(OR(D365="",F365=""),"",D365*F365)</f>
        <v/>
      </c>
      <c r="J365" s="17" t="str">
        <f aca="false">IF(OR(C365&lt;&gt;"Scarico",D365="",F365="",B365=""),"",D365*(F365-IFERROR(INDEX(Prodotti!$F$5:$F$504,MATCH(B365,Prodotti!$A$5:$A$504,0)),0)))</f>
        <v/>
      </c>
      <c r="K365" s="19" t="str">
        <f aca="false">IF(B365="","",IF(ISNA(MATCH(B365,Prodotti!$A$5:$A$504,0)),"Codice non trovato",IF(OR(C365="",D365=""),"Manca tipo o quantità",IF(C365="Scarico",IF(SUMIFS($D$5:D365,$B$5:B365,B365,$C$5:C365,"Carico")-SUMIFS($D$5:D365,$B$5:B365,B365,$C$5:C365,"Scarico")&lt;0,"Giacenza insufficiente",""),""))))</f>
        <v/>
      </c>
    </row>
    <row r="366" customFormat="false" ht="15" hidden="false" customHeight="false" outlineLevel="0" collapsed="false">
      <c r="A366" s="18"/>
      <c r="B366" s="12"/>
      <c r="C366" s="13"/>
      <c r="D366" s="13"/>
      <c r="E366" s="12"/>
      <c r="F366" s="14"/>
      <c r="G366" s="12"/>
      <c r="H366" s="19" t="str">
        <f aca="false">IF(B366="","",IFERROR(INDEX(Prodotti!$B$5:$B$504,MATCH(B366,Prodotti!$A$5:$A$504,0)),"Codice non trovato"))</f>
        <v/>
      </c>
      <c r="I366" s="17" t="str">
        <f aca="false">IF(OR(D366="",F366=""),"",D366*F366)</f>
        <v/>
      </c>
      <c r="J366" s="17" t="str">
        <f aca="false">IF(OR(C366&lt;&gt;"Scarico",D366="",F366="",B366=""),"",D366*(F366-IFERROR(INDEX(Prodotti!$F$5:$F$504,MATCH(B366,Prodotti!$A$5:$A$504,0)),0)))</f>
        <v/>
      </c>
      <c r="K366" s="19" t="str">
        <f aca="false">IF(B366="","",IF(ISNA(MATCH(B366,Prodotti!$A$5:$A$504,0)),"Codice non trovato",IF(OR(C366="",D366=""),"Manca tipo o quantità",IF(C366="Scarico",IF(SUMIFS($D$5:D366,$B$5:B366,B366,$C$5:C366,"Carico")-SUMIFS($D$5:D366,$B$5:B366,B366,$C$5:C366,"Scarico")&lt;0,"Giacenza insufficiente",""),""))))</f>
        <v/>
      </c>
    </row>
    <row r="367" customFormat="false" ht="15" hidden="false" customHeight="false" outlineLevel="0" collapsed="false">
      <c r="A367" s="18"/>
      <c r="B367" s="12"/>
      <c r="C367" s="13"/>
      <c r="D367" s="13"/>
      <c r="E367" s="12"/>
      <c r="F367" s="14"/>
      <c r="G367" s="12"/>
      <c r="H367" s="19" t="str">
        <f aca="false">IF(B367="","",IFERROR(INDEX(Prodotti!$B$5:$B$504,MATCH(B367,Prodotti!$A$5:$A$504,0)),"Codice non trovato"))</f>
        <v/>
      </c>
      <c r="I367" s="17" t="str">
        <f aca="false">IF(OR(D367="",F367=""),"",D367*F367)</f>
        <v/>
      </c>
      <c r="J367" s="17" t="str">
        <f aca="false">IF(OR(C367&lt;&gt;"Scarico",D367="",F367="",B367=""),"",D367*(F367-IFERROR(INDEX(Prodotti!$F$5:$F$504,MATCH(B367,Prodotti!$A$5:$A$504,0)),0)))</f>
        <v/>
      </c>
      <c r="K367" s="19" t="str">
        <f aca="false">IF(B367="","",IF(ISNA(MATCH(B367,Prodotti!$A$5:$A$504,0)),"Codice non trovato",IF(OR(C367="",D367=""),"Manca tipo o quantità",IF(C367="Scarico",IF(SUMIFS($D$5:D367,$B$5:B367,B367,$C$5:C367,"Carico")-SUMIFS($D$5:D367,$B$5:B367,B367,$C$5:C367,"Scarico")&lt;0,"Giacenza insufficiente",""),""))))</f>
        <v/>
      </c>
    </row>
    <row r="368" customFormat="false" ht="15" hidden="false" customHeight="false" outlineLevel="0" collapsed="false">
      <c r="A368" s="18"/>
      <c r="B368" s="12"/>
      <c r="C368" s="13"/>
      <c r="D368" s="13"/>
      <c r="E368" s="12"/>
      <c r="F368" s="14"/>
      <c r="G368" s="12"/>
      <c r="H368" s="19" t="str">
        <f aca="false">IF(B368="","",IFERROR(INDEX(Prodotti!$B$5:$B$504,MATCH(B368,Prodotti!$A$5:$A$504,0)),"Codice non trovato"))</f>
        <v/>
      </c>
      <c r="I368" s="17" t="str">
        <f aca="false">IF(OR(D368="",F368=""),"",D368*F368)</f>
        <v/>
      </c>
      <c r="J368" s="17" t="str">
        <f aca="false">IF(OR(C368&lt;&gt;"Scarico",D368="",F368="",B368=""),"",D368*(F368-IFERROR(INDEX(Prodotti!$F$5:$F$504,MATCH(B368,Prodotti!$A$5:$A$504,0)),0)))</f>
        <v/>
      </c>
      <c r="K368" s="19" t="str">
        <f aca="false">IF(B368="","",IF(ISNA(MATCH(B368,Prodotti!$A$5:$A$504,0)),"Codice non trovato",IF(OR(C368="",D368=""),"Manca tipo o quantità",IF(C368="Scarico",IF(SUMIFS($D$5:D368,$B$5:B368,B368,$C$5:C368,"Carico")-SUMIFS($D$5:D368,$B$5:B368,B368,$C$5:C368,"Scarico")&lt;0,"Giacenza insufficiente",""),""))))</f>
        <v/>
      </c>
    </row>
    <row r="369" customFormat="false" ht="15" hidden="false" customHeight="false" outlineLevel="0" collapsed="false">
      <c r="A369" s="18"/>
      <c r="B369" s="12"/>
      <c r="C369" s="13"/>
      <c r="D369" s="13"/>
      <c r="E369" s="12"/>
      <c r="F369" s="14"/>
      <c r="G369" s="12"/>
      <c r="H369" s="19" t="str">
        <f aca="false">IF(B369="","",IFERROR(INDEX(Prodotti!$B$5:$B$504,MATCH(B369,Prodotti!$A$5:$A$504,0)),"Codice non trovato"))</f>
        <v/>
      </c>
      <c r="I369" s="17" t="str">
        <f aca="false">IF(OR(D369="",F369=""),"",D369*F369)</f>
        <v/>
      </c>
      <c r="J369" s="17" t="str">
        <f aca="false">IF(OR(C369&lt;&gt;"Scarico",D369="",F369="",B369=""),"",D369*(F369-IFERROR(INDEX(Prodotti!$F$5:$F$504,MATCH(B369,Prodotti!$A$5:$A$504,0)),0)))</f>
        <v/>
      </c>
      <c r="K369" s="19" t="str">
        <f aca="false">IF(B369="","",IF(ISNA(MATCH(B369,Prodotti!$A$5:$A$504,0)),"Codice non trovato",IF(OR(C369="",D369=""),"Manca tipo o quantità",IF(C369="Scarico",IF(SUMIFS($D$5:D369,$B$5:B369,B369,$C$5:C369,"Carico")-SUMIFS($D$5:D369,$B$5:B369,B369,$C$5:C369,"Scarico")&lt;0,"Giacenza insufficiente",""),""))))</f>
        <v/>
      </c>
    </row>
    <row r="370" customFormat="false" ht="15" hidden="false" customHeight="false" outlineLevel="0" collapsed="false">
      <c r="A370" s="18"/>
      <c r="B370" s="12"/>
      <c r="C370" s="13"/>
      <c r="D370" s="13"/>
      <c r="E370" s="12"/>
      <c r="F370" s="14"/>
      <c r="G370" s="12"/>
      <c r="H370" s="19" t="str">
        <f aca="false">IF(B370="","",IFERROR(INDEX(Prodotti!$B$5:$B$504,MATCH(B370,Prodotti!$A$5:$A$504,0)),"Codice non trovato"))</f>
        <v/>
      </c>
      <c r="I370" s="17" t="str">
        <f aca="false">IF(OR(D370="",F370=""),"",D370*F370)</f>
        <v/>
      </c>
      <c r="J370" s="17" t="str">
        <f aca="false">IF(OR(C370&lt;&gt;"Scarico",D370="",F370="",B370=""),"",D370*(F370-IFERROR(INDEX(Prodotti!$F$5:$F$504,MATCH(B370,Prodotti!$A$5:$A$504,0)),0)))</f>
        <v/>
      </c>
      <c r="K370" s="19" t="str">
        <f aca="false">IF(B370="","",IF(ISNA(MATCH(B370,Prodotti!$A$5:$A$504,0)),"Codice non trovato",IF(OR(C370="",D370=""),"Manca tipo o quantità",IF(C370="Scarico",IF(SUMIFS($D$5:D370,$B$5:B370,B370,$C$5:C370,"Carico")-SUMIFS($D$5:D370,$B$5:B370,B370,$C$5:C370,"Scarico")&lt;0,"Giacenza insufficiente",""),""))))</f>
        <v/>
      </c>
    </row>
    <row r="371" customFormat="false" ht="15" hidden="false" customHeight="false" outlineLevel="0" collapsed="false">
      <c r="A371" s="18"/>
      <c r="B371" s="12"/>
      <c r="C371" s="13"/>
      <c r="D371" s="13"/>
      <c r="E371" s="12"/>
      <c r="F371" s="14"/>
      <c r="G371" s="12"/>
      <c r="H371" s="19" t="str">
        <f aca="false">IF(B371="","",IFERROR(INDEX(Prodotti!$B$5:$B$504,MATCH(B371,Prodotti!$A$5:$A$504,0)),"Codice non trovato"))</f>
        <v/>
      </c>
      <c r="I371" s="17" t="str">
        <f aca="false">IF(OR(D371="",F371=""),"",D371*F371)</f>
        <v/>
      </c>
      <c r="J371" s="17" t="str">
        <f aca="false">IF(OR(C371&lt;&gt;"Scarico",D371="",F371="",B371=""),"",D371*(F371-IFERROR(INDEX(Prodotti!$F$5:$F$504,MATCH(B371,Prodotti!$A$5:$A$504,0)),0)))</f>
        <v/>
      </c>
      <c r="K371" s="19" t="str">
        <f aca="false">IF(B371="","",IF(ISNA(MATCH(B371,Prodotti!$A$5:$A$504,0)),"Codice non trovato",IF(OR(C371="",D371=""),"Manca tipo o quantità",IF(C371="Scarico",IF(SUMIFS($D$5:D371,$B$5:B371,B371,$C$5:C371,"Carico")-SUMIFS($D$5:D371,$B$5:B371,B371,$C$5:C371,"Scarico")&lt;0,"Giacenza insufficiente",""),""))))</f>
        <v/>
      </c>
    </row>
    <row r="372" customFormat="false" ht="15" hidden="false" customHeight="false" outlineLevel="0" collapsed="false">
      <c r="A372" s="18"/>
      <c r="B372" s="12"/>
      <c r="C372" s="13"/>
      <c r="D372" s="13"/>
      <c r="E372" s="12"/>
      <c r="F372" s="14"/>
      <c r="G372" s="12"/>
      <c r="H372" s="19" t="str">
        <f aca="false">IF(B372="","",IFERROR(INDEX(Prodotti!$B$5:$B$504,MATCH(B372,Prodotti!$A$5:$A$504,0)),"Codice non trovato"))</f>
        <v/>
      </c>
      <c r="I372" s="17" t="str">
        <f aca="false">IF(OR(D372="",F372=""),"",D372*F372)</f>
        <v/>
      </c>
      <c r="J372" s="17" t="str">
        <f aca="false">IF(OR(C372&lt;&gt;"Scarico",D372="",F372="",B372=""),"",D372*(F372-IFERROR(INDEX(Prodotti!$F$5:$F$504,MATCH(B372,Prodotti!$A$5:$A$504,0)),0)))</f>
        <v/>
      </c>
      <c r="K372" s="19" t="str">
        <f aca="false">IF(B372="","",IF(ISNA(MATCH(B372,Prodotti!$A$5:$A$504,0)),"Codice non trovato",IF(OR(C372="",D372=""),"Manca tipo o quantità",IF(C372="Scarico",IF(SUMIFS($D$5:D372,$B$5:B372,B372,$C$5:C372,"Carico")-SUMIFS($D$5:D372,$B$5:B372,B372,$C$5:C372,"Scarico")&lt;0,"Giacenza insufficiente",""),""))))</f>
        <v/>
      </c>
    </row>
    <row r="373" customFormat="false" ht="15" hidden="false" customHeight="false" outlineLevel="0" collapsed="false">
      <c r="A373" s="18"/>
      <c r="B373" s="12"/>
      <c r="C373" s="13"/>
      <c r="D373" s="13"/>
      <c r="E373" s="12"/>
      <c r="F373" s="14"/>
      <c r="G373" s="12"/>
      <c r="H373" s="19" t="str">
        <f aca="false">IF(B373="","",IFERROR(INDEX(Prodotti!$B$5:$B$504,MATCH(B373,Prodotti!$A$5:$A$504,0)),"Codice non trovato"))</f>
        <v/>
      </c>
      <c r="I373" s="17" t="str">
        <f aca="false">IF(OR(D373="",F373=""),"",D373*F373)</f>
        <v/>
      </c>
      <c r="J373" s="17" t="str">
        <f aca="false">IF(OR(C373&lt;&gt;"Scarico",D373="",F373="",B373=""),"",D373*(F373-IFERROR(INDEX(Prodotti!$F$5:$F$504,MATCH(B373,Prodotti!$A$5:$A$504,0)),0)))</f>
        <v/>
      </c>
      <c r="K373" s="19" t="str">
        <f aca="false">IF(B373="","",IF(ISNA(MATCH(B373,Prodotti!$A$5:$A$504,0)),"Codice non trovato",IF(OR(C373="",D373=""),"Manca tipo o quantità",IF(C373="Scarico",IF(SUMIFS($D$5:D373,$B$5:B373,B373,$C$5:C373,"Carico")-SUMIFS($D$5:D373,$B$5:B373,B373,$C$5:C373,"Scarico")&lt;0,"Giacenza insufficiente",""),""))))</f>
        <v/>
      </c>
    </row>
    <row r="374" customFormat="false" ht="15" hidden="false" customHeight="false" outlineLevel="0" collapsed="false">
      <c r="A374" s="18"/>
      <c r="B374" s="12"/>
      <c r="C374" s="13"/>
      <c r="D374" s="13"/>
      <c r="E374" s="12"/>
      <c r="F374" s="14"/>
      <c r="G374" s="12"/>
      <c r="H374" s="19" t="str">
        <f aca="false">IF(B374="","",IFERROR(INDEX(Prodotti!$B$5:$B$504,MATCH(B374,Prodotti!$A$5:$A$504,0)),"Codice non trovato"))</f>
        <v/>
      </c>
      <c r="I374" s="17" t="str">
        <f aca="false">IF(OR(D374="",F374=""),"",D374*F374)</f>
        <v/>
      </c>
      <c r="J374" s="17" t="str">
        <f aca="false">IF(OR(C374&lt;&gt;"Scarico",D374="",F374="",B374=""),"",D374*(F374-IFERROR(INDEX(Prodotti!$F$5:$F$504,MATCH(B374,Prodotti!$A$5:$A$504,0)),0)))</f>
        <v/>
      </c>
      <c r="K374" s="19" t="str">
        <f aca="false">IF(B374="","",IF(ISNA(MATCH(B374,Prodotti!$A$5:$A$504,0)),"Codice non trovato",IF(OR(C374="",D374=""),"Manca tipo o quantità",IF(C374="Scarico",IF(SUMIFS($D$5:D374,$B$5:B374,B374,$C$5:C374,"Carico")-SUMIFS($D$5:D374,$B$5:B374,B374,$C$5:C374,"Scarico")&lt;0,"Giacenza insufficiente",""),""))))</f>
        <v/>
      </c>
    </row>
    <row r="375" customFormat="false" ht="15" hidden="false" customHeight="false" outlineLevel="0" collapsed="false">
      <c r="A375" s="18"/>
      <c r="B375" s="12"/>
      <c r="C375" s="13"/>
      <c r="D375" s="13"/>
      <c r="E375" s="12"/>
      <c r="F375" s="14"/>
      <c r="G375" s="12"/>
      <c r="H375" s="19" t="str">
        <f aca="false">IF(B375="","",IFERROR(INDEX(Prodotti!$B$5:$B$504,MATCH(B375,Prodotti!$A$5:$A$504,0)),"Codice non trovato"))</f>
        <v/>
      </c>
      <c r="I375" s="17" t="str">
        <f aca="false">IF(OR(D375="",F375=""),"",D375*F375)</f>
        <v/>
      </c>
      <c r="J375" s="17" t="str">
        <f aca="false">IF(OR(C375&lt;&gt;"Scarico",D375="",F375="",B375=""),"",D375*(F375-IFERROR(INDEX(Prodotti!$F$5:$F$504,MATCH(B375,Prodotti!$A$5:$A$504,0)),0)))</f>
        <v/>
      </c>
      <c r="K375" s="19" t="str">
        <f aca="false">IF(B375="","",IF(ISNA(MATCH(B375,Prodotti!$A$5:$A$504,0)),"Codice non trovato",IF(OR(C375="",D375=""),"Manca tipo o quantità",IF(C375="Scarico",IF(SUMIFS($D$5:D375,$B$5:B375,B375,$C$5:C375,"Carico")-SUMIFS($D$5:D375,$B$5:B375,B375,$C$5:C375,"Scarico")&lt;0,"Giacenza insufficiente",""),""))))</f>
        <v/>
      </c>
    </row>
    <row r="376" customFormat="false" ht="15" hidden="false" customHeight="false" outlineLevel="0" collapsed="false">
      <c r="A376" s="18"/>
      <c r="B376" s="12"/>
      <c r="C376" s="13"/>
      <c r="D376" s="13"/>
      <c r="E376" s="12"/>
      <c r="F376" s="14"/>
      <c r="G376" s="12"/>
      <c r="H376" s="19" t="str">
        <f aca="false">IF(B376="","",IFERROR(INDEX(Prodotti!$B$5:$B$504,MATCH(B376,Prodotti!$A$5:$A$504,0)),"Codice non trovato"))</f>
        <v/>
      </c>
      <c r="I376" s="17" t="str">
        <f aca="false">IF(OR(D376="",F376=""),"",D376*F376)</f>
        <v/>
      </c>
      <c r="J376" s="17" t="str">
        <f aca="false">IF(OR(C376&lt;&gt;"Scarico",D376="",F376="",B376=""),"",D376*(F376-IFERROR(INDEX(Prodotti!$F$5:$F$504,MATCH(B376,Prodotti!$A$5:$A$504,0)),0)))</f>
        <v/>
      </c>
      <c r="K376" s="19" t="str">
        <f aca="false">IF(B376="","",IF(ISNA(MATCH(B376,Prodotti!$A$5:$A$504,0)),"Codice non trovato",IF(OR(C376="",D376=""),"Manca tipo o quantità",IF(C376="Scarico",IF(SUMIFS($D$5:D376,$B$5:B376,B376,$C$5:C376,"Carico")-SUMIFS($D$5:D376,$B$5:B376,B376,$C$5:C376,"Scarico")&lt;0,"Giacenza insufficiente",""),""))))</f>
        <v/>
      </c>
    </row>
    <row r="377" customFormat="false" ht="15" hidden="false" customHeight="false" outlineLevel="0" collapsed="false">
      <c r="A377" s="18"/>
      <c r="B377" s="12"/>
      <c r="C377" s="13"/>
      <c r="D377" s="13"/>
      <c r="E377" s="12"/>
      <c r="F377" s="14"/>
      <c r="G377" s="12"/>
      <c r="H377" s="19" t="str">
        <f aca="false">IF(B377="","",IFERROR(INDEX(Prodotti!$B$5:$B$504,MATCH(B377,Prodotti!$A$5:$A$504,0)),"Codice non trovato"))</f>
        <v/>
      </c>
      <c r="I377" s="17" t="str">
        <f aca="false">IF(OR(D377="",F377=""),"",D377*F377)</f>
        <v/>
      </c>
      <c r="J377" s="17" t="str">
        <f aca="false">IF(OR(C377&lt;&gt;"Scarico",D377="",F377="",B377=""),"",D377*(F377-IFERROR(INDEX(Prodotti!$F$5:$F$504,MATCH(B377,Prodotti!$A$5:$A$504,0)),0)))</f>
        <v/>
      </c>
      <c r="K377" s="19" t="str">
        <f aca="false">IF(B377="","",IF(ISNA(MATCH(B377,Prodotti!$A$5:$A$504,0)),"Codice non trovato",IF(OR(C377="",D377=""),"Manca tipo o quantità",IF(C377="Scarico",IF(SUMIFS($D$5:D377,$B$5:B377,B377,$C$5:C377,"Carico")-SUMIFS($D$5:D377,$B$5:B377,B377,$C$5:C377,"Scarico")&lt;0,"Giacenza insufficiente",""),""))))</f>
        <v/>
      </c>
    </row>
    <row r="378" customFormat="false" ht="15" hidden="false" customHeight="false" outlineLevel="0" collapsed="false">
      <c r="A378" s="18"/>
      <c r="B378" s="12"/>
      <c r="C378" s="13"/>
      <c r="D378" s="13"/>
      <c r="E378" s="12"/>
      <c r="F378" s="14"/>
      <c r="G378" s="12"/>
      <c r="H378" s="19" t="str">
        <f aca="false">IF(B378="","",IFERROR(INDEX(Prodotti!$B$5:$B$504,MATCH(B378,Prodotti!$A$5:$A$504,0)),"Codice non trovato"))</f>
        <v/>
      </c>
      <c r="I378" s="17" t="str">
        <f aca="false">IF(OR(D378="",F378=""),"",D378*F378)</f>
        <v/>
      </c>
      <c r="J378" s="17" t="str">
        <f aca="false">IF(OR(C378&lt;&gt;"Scarico",D378="",F378="",B378=""),"",D378*(F378-IFERROR(INDEX(Prodotti!$F$5:$F$504,MATCH(B378,Prodotti!$A$5:$A$504,0)),0)))</f>
        <v/>
      </c>
      <c r="K378" s="19" t="str">
        <f aca="false">IF(B378="","",IF(ISNA(MATCH(B378,Prodotti!$A$5:$A$504,0)),"Codice non trovato",IF(OR(C378="",D378=""),"Manca tipo o quantità",IF(C378="Scarico",IF(SUMIFS($D$5:D378,$B$5:B378,B378,$C$5:C378,"Carico")-SUMIFS($D$5:D378,$B$5:B378,B378,$C$5:C378,"Scarico")&lt;0,"Giacenza insufficiente",""),""))))</f>
        <v/>
      </c>
    </row>
    <row r="379" customFormat="false" ht="15" hidden="false" customHeight="false" outlineLevel="0" collapsed="false">
      <c r="A379" s="18"/>
      <c r="B379" s="12"/>
      <c r="C379" s="13"/>
      <c r="D379" s="13"/>
      <c r="E379" s="12"/>
      <c r="F379" s="14"/>
      <c r="G379" s="12"/>
      <c r="H379" s="19" t="str">
        <f aca="false">IF(B379="","",IFERROR(INDEX(Prodotti!$B$5:$B$504,MATCH(B379,Prodotti!$A$5:$A$504,0)),"Codice non trovato"))</f>
        <v/>
      </c>
      <c r="I379" s="17" t="str">
        <f aca="false">IF(OR(D379="",F379=""),"",D379*F379)</f>
        <v/>
      </c>
      <c r="J379" s="17" t="str">
        <f aca="false">IF(OR(C379&lt;&gt;"Scarico",D379="",F379="",B379=""),"",D379*(F379-IFERROR(INDEX(Prodotti!$F$5:$F$504,MATCH(B379,Prodotti!$A$5:$A$504,0)),0)))</f>
        <v/>
      </c>
      <c r="K379" s="19" t="str">
        <f aca="false">IF(B379="","",IF(ISNA(MATCH(B379,Prodotti!$A$5:$A$504,0)),"Codice non trovato",IF(OR(C379="",D379=""),"Manca tipo o quantità",IF(C379="Scarico",IF(SUMIFS($D$5:D379,$B$5:B379,B379,$C$5:C379,"Carico")-SUMIFS($D$5:D379,$B$5:B379,B379,$C$5:C379,"Scarico")&lt;0,"Giacenza insufficiente",""),""))))</f>
        <v/>
      </c>
    </row>
    <row r="380" customFormat="false" ht="15" hidden="false" customHeight="false" outlineLevel="0" collapsed="false">
      <c r="A380" s="18"/>
      <c r="B380" s="12"/>
      <c r="C380" s="13"/>
      <c r="D380" s="13"/>
      <c r="E380" s="12"/>
      <c r="F380" s="14"/>
      <c r="G380" s="12"/>
      <c r="H380" s="19" t="str">
        <f aca="false">IF(B380="","",IFERROR(INDEX(Prodotti!$B$5:$B$504,MATCH(B380,Prodotti!$A$5:$A$504,0)),"Codice non trovato"))</f>
        <v/>
      </c>
      <c r="I380" s="17" t="str">
        <f aca="false">IF(OR(D380="",F380=""),"",D380*F380)</f>
        <v/>
      </c>
      <c r="J380" s="17" t="str">
        <f aca="false">IF(OR(C380&lt;&gt;"Scarico",D380="",F380="",B380=""),"",D380*(F380-IFERROR(INDEX(Prodotti!$F$5:$F$504,MATCH(B380,Prodotti!$A$5:$A$504,0)),0)))</f>
        <v/>
      </c>
      <c r="K380" s="19" t="str">
        <f aca="false">IF(B380="","",IF(ISNA(MATCH(B380,Prodotti!$A$5:$A$504,0)),"Codice non trovato",IF(OR(C380="",D380=""),"Manca tipo o quantità",IF(C380="Scarico",IF(SUMIFS($D$5:D380,$B$5:B380,B380,$C$5:C380,"Carico")-SUMIFS($D$5:D380,$B$5:B380,B380,$C$5:C380,"Scarico")&lt;0,"Giacenza insufficiente",""),""))))</f>
        <v/>
      </c>
    </row>
    <row r="381" customFormat="false" ht="15" hidden="false" customHeight="false" outlineLevel="0" collapsed="false">
      <c r="A381" s="18"/>
      <c r="B381" s="12"/>
      <c r="C381" s="13"/>
      <c r="D381" s="13"/>
      <c r="E381" s="12"/>
      <c r="F381" s="14"/>
      <c r="G381" s="12"/>
      <c r="H381" s="19" t="str">
        <f aca="false">IF(B381="","",IFERROR(INDEX(Prodotti!$B$5:$B$504,MATCH(B381,Prodotti!$A$5:$A$504,0)),"Codice non trovato"))</f>
        <v/>
      </c>
      <c r="I381" s="17" t="str">
        <f aca="false">IF(OR(D381="",F381=""),"",D381*F381)</f>
        <v/>
      </c>
      <c r="J381" s="17" t="str">
        <f aca="false">IF(OR(C381&lt;&gt;"Scarico",D381="",F381="",B381=""),"",D381*(F381-IFERROR(INDEX(Prodotti!$F$5:$F$504,MATCH(B381,Prodotti!$A$5:$A$504,0)),0)))</f>
        <v/>
      </c>
      <c r="K381" s="19" t="str">
        <f aca="false">IF(B381="","",IF(ISNA(MATCH(B381,Prodotti!$A$5:$A$504,0)),"Codice non trovato",IF(OR(C381="",D381=""),"Manca tipo o quantità",IF(C381="Scarico",IF(SUMIFS($D$5:D381,$B$5:B381,B381,$C$5:C381,"Carico")-SUMIFS($D$5:D381,$B$5:B381,B381,$C$5:C381,"Scarico")&lt;0,"Giacenza insufficiente",""),""))))</f>
        <v/>
      </c>
    </row>
    <row r="382" customFormat="false" ht="15" hidden="false" customHeight="false" outlineLevel="0" collapsed="false">
      <c r="A382" s="18"/>
      <c r="B382" s="12"/>
      <c r="C382" s="13"/>
      <c r="D382" s="13"/>
      <c r="E382" s="12"/>
      <c r="F382" s="14"/>
      <c r="G382" s="12"/>
      <c r="H382" s="19" t="str">
        <f aca="false">IF(B382="","",IFERROR(INDEX(Prodotti!$B$5:$B$504,MATCH(B382,Prodotti!$A$5:$A$504,0)),"Codice non trovato"))</f>
        <v/>
      </c>
      <c r="I382" s="17" t="str">
        <f aca="false">IF(OR(D382="",F382=""),"",D382*F382)</f>
        <v/>
      </c>
      <c r="J382" s="17" t="str">
        <f aca="false">IF(OR(C382&lt;&gt;"Scarico",D382="",F382="",B382=""),"",D382*(F382-IFERROR(INDEX(Prodotti!$F$5:$F$504,MATCH(B382,Prodotti!$A$5:$A$504,0)),0)))</f>
        <v/>
      </c>
      <c r="K382" s="19" t="str">
        <f aca="false">IF(B382="","",IF(ISNA(MATCH(B382,Prodotti!$A$5:$A$504,0)),"Codice non trovato",IF(OR(C382="",D382=""),"Manca tipo o quantità",IF(C382="Scarico",IF(SUMIFS($D$5:D382,$B$5:B382,B382,$C$5:C382,"Carico")-SUMIFS($D$5:D382,$B$5:B382,B382,$C$5:C382,"Scarico")&lt;0,"Giacenza insufficiente",""),""))))</f>
        <v/>
      </c>
    </row>
    <row r="383" customFormat="false" ht="15" hidden="false" customHeight="false" outlineLevel="0" collapsed="false">
      <c r="A383" s="18"/>
      <c r="B383" s="12"/>
      <c r="C383" s="13"/>
      <c r="D383" s="13"/>
      <c r="E383" s="12"/>
      <c r="F383" s="14"/>
      <c r="G383" s="12"/>
      <c r="H383" s="19" t="str">
        <f aca="false">IF(B383="","",IFERROR(INDEX(Prodotti!$B$5:$B$504,MATCH(B383,Prodotti!$A$5:$A$504,0)),"Codice non trovato"))</f>
        <v/>
      </c>
      <c r="I383" s="17" t="str">
        <f aca="false">IF(OR(D383="",F383=""),"",D383*F383)</f>
        <v/>
      </c>
      <c r="J383" s="17" t="str">
        <f aca="false">IF(OR(C383&lt;&gt;"Scarico",D383="",F383="",B383=""),"",D383*(F383-IFERROR(INDEX(Prodotti!$F$5:$F$504,MATCH(B383,Prodotti!$A$5:$A$504,0)),0)))</f>
        <v/>
      </c>
      <c r="K383" s="19" t="str">
        <f aca="false">IF(B383="","",IF(ISNA(MATCH(B383,Prodotti!$A$5:$A$504,0)),"Codice non trovato",IF(OR(C383="",D383=""),"Manca tipo o quantità",IF(C383="Scarico",IF(SUMIFS($D$5:D383,$B$5:B383,B383,$C$5:C383,"Carico")-SUMIFS($D$5:D383,$B$5:B383,B383,$C$5:C383,"Scarico")&lt;0,"Giacenza insufficiente",""),""))))</f>
        <v/>
      </c>
    </row>
    <row r="384" customFormat="false" ht="15" hidden="false" customHeight="false" outlineLevel="0" collapsed="false">
      <c r="A384" s="18"/>
      <c r="B384" s="12"/>
      <c r="C384" s="13"/>
      <c r="D384" s="13"/>
      <c r="E384" s="12"/>
      <c r="F384" s="14"/>
      <c r="G384" s="12"/>
      <c r="H384" s="19" t="str">
        <f aca="false">IF(B384="","",IFERROR(INDEX(Prodotti!$B$5:$B$504,MATCH(B384,Prodotti!$A$5:$A$504,0)),"Codice non trovato"))</f>
        <v/>
      </c>
      <c r="I384" s="17" t="str">
        <f aca="false">IF(OR(D384="",F384=""),"",D384*F384)</f>
        <v/>
      </c>
      <c r="J384" s="17" t="str">
        <f aca="false">IF(OR(C384&lt;&gt;"Scarico",D384="",F384="",B384=""),"",D384*(F384-IFERROR(INDEX(Prodotti!$F$5:$F$504,MATCH(B384,Prodotti!$A$5:$A$504,0)),0)))</f>
        <v/>
      </c>
      <c r="K384" s="19" t="str">
        <f aca="false">IF(B384="","",IF(ISNA(MATCH(B384,Prodotti!$A$5:$A$504,0)),"Codice non trovato",IF(OR(C384="",D384=""),"Manca tipo o quantità",IF(C384="Scarico",IF(SUMIFS($D$5:D384,$B$5:B384,B384,$C$5:C384,"Carico")-SUMIFS($D$5:D384,$B$5:B384,B384,$C$5:C384,"Scarico")&lt;0,"Giacenza insufficiente",""),""))))</f>
        <v/>
      </c>
    </row>
    <row r="385" customFormat="false" ht="15" hidden="false" customHeight="false" outlineLevel="0" collapsed="false">
      <c r="A385" s="18"/>
      <c r="B385" s="12"/>
      <c r="C385" s="13"/>
      <c r="D385" s="13"/>
      <c r="E385" s="12"/>
      <c r="F385" s="14"/>
      <c r="G385" s="12"/>
      <c r="H385" s="19" t="str">
        <f aca="false">IF(B385="","",IFERROR(INDEX(Prodotti!$B$5:$B$504,MATCH(B385,Prodotti!$A$5:$A$504,0)),"Codice non trovato"))</f>
        <v/>
      </c>
      <c r="I385" s="17" t="str">
        <f aca="false">IF(OR(D385="",F385=""),"",D385*F385)</f>
        <v/>
      </c>
      <c r="J385" s="17" t="str">
        <f aca="false">IF(OR(C385&lt;&gt;"Scarico",D385="",F385="",B385=""),"",D385*(F385-IFERROR(INDEX(Prodotti!$F$5:$F$504,MATCH(B385,Prodotti!$A$5:$A$504,0)),0)))</f>
        <v/>
      </c>
      <c r="K385" s="19" t="str">
        <f aca="false">IF(B385="","",IF(ISNA(MATCH(B385,Prodotti!$A$5:$A$504,0)),"Codice non trovato",IF(OR(C385="",D385=""),"Manca tipo o quantità",IF(C385="Scarico",IF(SUMIFS($D$5:D385,$B$5:B385,B385,$C$5:C385,"Carico")-SUMIFS($D$5:D385,$B$5:B385,B385,$C$5:C385,"Scarico")&lt;0,"Giacenza insufficiente",""),""))))</f>
        <v/>
      </c>
    </row>
    <row r="386" customFormat="false" ht="15" hidden="false" customHeight="false" outlineLevel="0" collapsed="false">
      <c r="A386" s="18"/>
      <c r="B386" s="12"/>
      <c r="C386" s="13"/>
      <c r="D386" s="13"/>
      <c r="E386" s="12"/>
      <c r="F386" s="14"/>
      <c r="G386" s="12"/>
      <c r="H386" s="19" t="str">
        <f aca="false">IF(B386="","",IFERROR(INDEX(Prodotti!$B$5:$B$504,MATCH(B386,Prodotti!$A$5:$A$504,0)),"Codice non trovato"))</f>
        <v/>
      </c>
      <c r="I386" s="17" t="str">
        <f aca="false">IF(OR(D386="",F386=""),"",D386*F386)</f>
        <v/>
      </c>
      <c r="J386" s="17" t="str">
        <f aca="false">IF(OR(C386&lt;&gt;"Scarico",D386="",F386="",B386=""),"",D386*(F386-IFERROR(INDEX(Prodotti!$F$5:$F$504,MATCH(B386,Prodotti!$A$5:$A$504,0)),0)))</f>
        <v/>
      </c>
      <c r="K386" s="19" t="str">
        <f aca="false">IF(B386="","",IF(ISNA(MATCH(B386,Prodotti!$A$5:$A$504,0)),"Codice non trovato",IF(OR(C386="",D386=""),"Manca tipo o quantità",IF(C386="Scarico",IF(SUMIFS($D$5:D386,$B$5:B386,B386,$C$5:C386,"Carico")-SUMIFS($D$5:D386,$B$5:B386,B386,$C$5:C386,"Scarico")&lt;0,"Giacenza insufficiente",""),""))))</f>
        <v/>
      </c>
    </row>
    <row r="387" customFormat="false" ht="15" hidden="false" customHeight="false" outlineLevel="0" collapsed="false">
      <c r="A387" s="18"/>
      <c r="B387" s="12"/>
      <c r="C387" s="13"/>
      <c r="D387" s="13"/>
      <c r="E387" s="12"/>
      <c r="F387" s="14"/>
      <c r="G387" s="12"/>
      <c r="H387" s="19" t="str">
        <f aca="false">IF(B387="","",IFERROR(INDEX(Prodotti!$B$5:$B$504,MATCH(B387,Prodotti!$A$5:$A$504,0)),"Codice non trovato"))</f>
        <v/>
      </c>
      <c r="I387" s="17" t="str">
        <f aca="false">IF(OR(D387="",F387=""),"",D387*F387)</f>
        <v/>
      </c>
      <c r="J387" s="17" t="str">
        <f aca="false">IF(OR(C387&lt;&gt;"Scarico",D387="",F387="",B387=""),"",D387*(F387-IFERROR(INDEX(Prodotti!$F$5:$F$504,MATCH(B387,Prodotti!$A$5:$A$504,0)),0)))</f>
        <v/>
      </c>
      <c r="K387" s="19" t="str">
        <f aca="false">IF(B387="","",IF(ISNA(MATCH(B387,Prodotti!$A$5:$A$504,0)),"Codice non trovato",IF(OR(C387="",D387=""),"Manca tipo o quantità",IF(C387="Scarico",IF(SUMIFS($D$5:D387,$B$5:B387,B387,$C$5:C387,"Carico")-SUMIFS($D$5:D387,$B$5:B387,B387,$C$5:C387,"Scarico")&lt;0,"Giacenza insufficiente",""),""))))</f>
        <v/>
      </c>
    </row>
    <row r="388" customFormat="false" ht="15" hidden="false" customHeight="false" outlineLevel="0" collapsed="false">
      <c r="A388" s="18"/>
      <c r="B388" s="12"/>
      <c r="C388" s="13"/>
      <c r="D388" s="13"/>
      <c r="E388" s="12"/>
      <c r="F388" s="14"/>
      <c r="G388" s="12"/>
      <c r="H388" s="19" t="str">
        <f aca="false">IF(B388="","",IFERROR(INDEX(Prodotti!$B$5:$B$504,MATCH(B388,Prodotti!$A$5:$A$504,0)),"Codice non trovato"))</f>
        <v/>
      </c>
      <c r="I388" s="17" t="str">
        <f aca="false">IF(OR(D388="",F388=""),"",D388*F388)</f>
        <v/>
      </c>
      <c r="J388" s="17" t="str">
        <f aca="false">IF(OR(C388&lt;&gt;"Scarico",D388="",F388="",B388=""),"",D388*(F388-IFERROR(INDEX(Prodotti!$F$5:$F$504,MATCH(B388,Prodotti!$A$5:$A$504,0)),0)))</f>
        <v/>
      </c>
      <c r="K388" s="19" t="str">
        <f aca="false">IF(B388="","",IF(ISNA(MATCH(B388,Prodotti!$A$5:$A$504,0)),"Codice non trovato",IF(OR(C388="",D388=""),"Manca tipo o quantità",IF(C388="Scarico",IF(SUMIFS($D$5:D388,$B$5:B388,B388,$C$5:C388,"Carico")-SUMIFS($D$5:D388,$B$5:B388,B388,$C$5:C388,"Scarico")&lt;0,"Giacenza insufficiente",""),""))))</f>
        <v/>
      </c>
    </row>
    <row r="389" customFormat="false" ht="15" hidden="false" customHeight="false" outlineLevel="0" collapsed="false">
      <c r="A389" s="18"/>
      <c r="B389" s="12"/>
      <c r="C389" s="13"/>
      <c r="D389" s="13"/>
      <c r="E389" s="12"/>
      <c r="F389" s="14"/>
      <c r="G389" s="12"/>
      <c r="H389" s="19" t="str">
        <f aca="false">IF(B389="","",IFERROR(INDEX(Prodotti!$B$5:$B$504,MATCH(B389,Prodotti!$A$5:$A$504,0)),"Codice non trovato"))</f>
        <v/>
      </c>
      <c r="I389" s="17" t="str">
        <f aca="false">IF(OR(D389="",F389=""),"",D389*F389)</f>
        <v/>
      </c>
      <c r="J389" s="17" t="str">
        <f aca="false">IF(OR(C389&lt;&gt;"Scarico",D389="",F389="",B389=""),"",D389*(F389-IFERROR(INDEX(Prodotti!$F$5:$F$504,MATCH(B389,Prodotti!$A$5:$A$504,0)),0)))</f>
        <v/>
      </c>
      <c r="K389" s="19" t="str">
        <f aca="false">IF(B389="","",IF(ISNA(MATCH(B389,Prodotti!$A$5:$A$504,0)),"Codice non trovato",IF(OR(C389="",D389=""),"Manca tipo o quantità",IF(C389="Scarico",IF(SUMIFS($D$5:D389,$B$5:B389,B389,$C$5:C389,"Carico")-SUMIFS($D$5:D389,$B$5:B389,B389,$C$5:C389,"Scarico")&lt;0,"Giacenza insufficiente",""),""))))</f>
        <v/>
      </c>
    </row>
    <row r="390" customFormat="false" ht="15" hidden="false" customHeight="false" outlineLevel="0" collapsed="false">
      <c r="A390" s="18"/>
      <c r="B390" s="12"/>
      <c r="C390" s="13"/>
      <c r="D390" s="13"/>
      <c r="E390" s="12"/>
      <c r="F390" s="14"/>
      <c r="G390" s="12"/>
      <c r="H390" s="19" t="str">
        <f aca="false">IF(B390="","",IFERROR(INDEX(Prodotti!$B$5:$B$504,MATCH(B390,Prodotti!$A$5:$A$504,0)),"Codice non trovato"))</f>
        <v/>
      </c>
      <c r="I390" s="17" t="str">
        <f aca="false">IF(OR(D390="",F390=""),"",D390*F390)</f>
        <v/>
      </c>
      <c r="J390" s="17" t="str">
        <f aca="false">IF(OR(C390&lt;&gt;"Scarico",D390="",F390="",B390=""),"",D390*(F390-IFERROR(INDEX(Prodotti!$F$5:$F$504,MATCH(B390,Prodotti!$A$5:$A$504,0)),0)))</f>
        <v/>
      </c>
      <c r="K390" s="19" t="str">
        <f aca="false">IF(B390="","",IF(ISNA(MATCH(B390,Prodotti!$A$5:$A$504,0)),"Codice non trovato",IF(OR(C390="",D390=""),"Manca tipo o quantità",IF(C390="Scarico",IF(SUMIFS($D$5:D390,$B$5:B390,B390,$C$5:C390,"Carico")-SUMIFS($D$5:D390,$B$5:B390,B390,$C$5:C390,"Scarico")&lt;0,"Giacenza insufficiente",""),""))))</f>
        <v/>
      </c>
    </row>
    <row r="391" customFormat="false" ht="15" hidden="false" customHeight="false" outlineLevel="0" collapsed="false">
      <c r="A391" s="18"/>
      <c r="B391" s="12"/>
      <c r="C391" s="13"/>
      <c r="D391" s="13"/>
      <c r="E391" s="12"/>
      <c r="F391" s="14"/>
      <c r="G391" s="12"/>
      <c r="H391" s="19" t="str">
        <f aca="false">IF(B391="","",IFERROR(INDEX(Prodotti!$B$5:$B$504,MATCH(B391,Prodotti!$A$5:$A$504,0)),"Codice non trovato"))</f>
        <v/>
      </c>
      <c r="I391" s="17" t="str">
        <f aca="false">IF(OR(D391="",F391=""),"",D391*F391)</f>
        <v/>
      </c>
      <c r="J391" s="17" t="str">
        <f aca="false">IF(OR(C391&lt;&gt;"Scarico",D391="",F391="",B391=""),"",D391*(F391-IFERROR(INDEX(Prodotti!$F$5:$F$504,MATCH(B391,Prodotti!$A$5:$A$504,0)),0)))</f>
        <v/>
      </c>
      <c r="K391" s="19" t="str">
        <f aca="false">IF(B391="","",IF(ISNA(MATCH(B391,Prodotti!$A$5:$A$504,0)),"Codice non trovato",IF(OR(C391="",D391=""),"Manca tipo o quantità",IF(C391="Scarico",IF(SUMIFS($D$5:D391,$B$5:B391,B391,$C$5:C391,"Carico")-SUMIFS($D$5:D391,$B$5:B391,B391,$C$5:C391,"Scarico")&lt;0,"Giacenza insufficiente",""),""))))</f>
        <v/>
      </c>
    </row>
    <row r="392" customFormat="false" ht="15" hidden="false" customHeight="false" outlineLevel="0" collapsed="false">
      <c r="A392" s="18"/>
      <c r="B392" s="12"/>
      <c r="C392" s="13"/>
      <c r="D392" s="13"/>
      <c r="E392" s="12"/>
      <c r="F392" s="14"/>
      <c r="G392" s="12"/>
      <c r="H392" s="19" t="str">
        <f aca="false">IF(B392="","",IFERROR(INDEX(Prodotti!$B$5:$B$504,MATCH(B392,Prodotti!$A$5:$A$504,0)),"Codice non trovato"))</f>
        <v/>
      </c>
      <c r="I392" s="17" t="str">
        <f aca="false">IF(OR(D392="",F392=""),"",D392*F392)</f>
        <v/>
      </c>
      <c r="J392" s="17" t="str">
        <f aca="false">IF(OR(C392&lt;&gt;"Scarico",D392="",F392="",B392=""),"",D392*(F392-IFERROR(INDEX(Prodotti!$F$5:$F$504,MATCH(B392,Prodotti!$A$5:$A$504,0)),0)))</f>
        <v/>
      </c>
      <c r="K392" s="19" t="str">
        <f aca="false">IF(B392="","",IF(ISNA(MATCH(B392,Prodotti!$A$5:$A$504,0)),"Codice non trovato",IF(OR(C392="",D392=""),"Manca tipo o quantità",IF(C392="Scarico",IF(SUMIFS($D$5:D392,$B$5:B392,B392,$C$5:C392,"Carico")-SUMIFS($D$5:D392,$B$5:B392,B392,$C$5:C392,"Scarico")&lt;0,"Giacenza insufficiente",""),""))))</f>
        <v/>
      </c>
    </row>
    <row r="393" customFormat="false" ht="15" hidden="false" customHeight="false" outlineLevel="0" collapsed="false">
      <c r="A393" s="18"/>
      <c r="B393" s="12"/>
      <c r="C393" s="13"/>
      <c r="D393" s="13"/>
      <c r="E393" s="12"/>
      <c r="F393" s="14"/>
      <c r="G393" s="12"/>
      <c r="H393" s="19" t="str">
        <f aca="false">IF(B393="","",IFERROR(INDEX(Prodotti!$B$5:$B$504,MATCH(B393,Prodotti!$A$5:$A$504,0)),"Codice non trovato"))</f>
        <v/>
      </c>
      <c r="I393" s="17" t="str">
        <f aca="false">IF(OR(D393="",F393=""),"",D393*F393)</f>
        <v/>
      </c>
      <c r="J393" s="17" t="str">
        <f aca="false">IF(OR(C393&lt;&gt;"Scarico",D393="",F393="",B393=""),"",D393*(F393-IFERROR(INDEX(Prodotti!$F$5:$F$504,MATCH(B393,Prodotti!$A$5:$A$504,0)),0)))</f>
        <v/>
      </c>
      <c r="K393" s="19" t="str">
        <f aca="false">IF(B393="","",IF(ISNA(MATCH(B393,Prodotti!$A$5:$A$504,0)),"Codice non trovato",IF(OR(C393="",D393=""),"Manca tipo o quantità",IF(C393="Scarico",IF(SUMIFS($D$5:D393,$B$5:B393,B393,$C$5:C393,"Carico")-SUMIFS($D$5:D393,$B$5:B393,B393,$C$5:C393,"Scarico")&lt;0,"Giacenza insufficiente",""),""))))</f>
        <v/>
      </c>
    </row>
    <row r="394" customFormat="false" ht="15" hidden="false" customHeight="false" outlineLevel="0" collapsed="false">
      <c r="A394" s="18"/>
      <c r="B394" s="12"/>
      <c r="C394" s="13"/>
      <c r="D394" s="13"/>
      <c r="E394" s="12"/>
      <c r="F394" s="14"/>
      <c r="G394" s="12"/>
      <c r="H394" s="19" t="str">
        <f aca="false">IF(B394="","",IFERROR(INDEX(Prodotti!$B$5:$B$504,MATCH(B394,Prodotti!$A$5:$A$504,0)),"Codice non trovato"))</f>
        <v/>
      </c>
      <c r="I394" s="17" t="str">
        <f aca="false">IF(OR(D394="",F394=""),"",D394*F394)</f>
        <v/>
      </c>
      <c r="J394" s="17" t="str">
        <f aca="false">IF(OR(C394&lt;&gt;"Scarico",D394="",F394="",B394=""),"",D394*(F394-IFERROR(INDEX(Prodotti!$F$5:$F$504,MATCH(B394,Prodotti!$A$5:$A$504,0)),0)))</f>
        <v/>
      </c>
      <c r="K394" s="19" t="str">
        <f aca="false">IF(B394="","",IF(ISNA(MATCH(B394,Prodotti!$A$5:$A$504,0)),"Codice non trovato",IF(OR(C394="",D394=""),"Manca tipo o quantità",IF(C394="Scarico",IF(SUMIFS($D$5:D394,$B$5:B394,B394,$C$5:C394,"Carico")-SUMIFS($D$5:D394,$B$5:B394,B394,$C$5:C394,"Scarico")&lt;0,"Giacenza insufficiente",""),""))))</f>
        <v/>
      </c>
    </row>
    <row r="395" customFormat="false" ht="15" hidden="false" customHeight="false" outlineLevel="0" collapsed="false">
      <c r="A395" s="18"/>
      <c r="B395" s="12"/>
      <c r="C395" s="13"/>
      <c r="D395" s="13"/>
      <c r="E395" s="12"/>
      <c r="F395" s="14"/>
      <c r="G395" s="12"/>
      <c r="H395" s="19" t="str">
        <f aca="false">IF(B395="","",IFERROR(INDEX(Prodotti!$B$5:$B$504,MATCH(B395,Prodotti!$A$5:$A$504,0)),"Codice non trovato"))</f>
        <v/>
      </c>
      <c r="I395" s="17" t="str">
        <f aca="false">IF(OR(D395="",F395=""),"",D395*F395)</f>
        <v/>
      </c>
      <c r="J395" s="17" t="str">
        <f aca="false">IF(OR(C395&lt;&gt;"Scarico",D395="",F395="",B395=""),"",D395*(F395-IFERROR(INDEX(Prodotti!$F$5:$F$504,MATCH(B395,Prodotti!$A$5:$A$504,0)),0)))</f>
        <v/>
      </c>
      <c r="K395" s="19" t="str">
        <f aca="false">IF(B395="","",IF(ISNA(MATCH(B395,Prodotti!$A$5:$A$504,0)),"Codice non trovato",IF(OR(C395="",D395=""),"Manca tipo o quantità",IF(C395="Scarico",IF(SUMIFS($D$5:D395,$B$5:B395,B395,$C$5:C395,"Carico")-SUMIFS($D$5:D395,$B$5:B395,B395,$C$5:C395,"Scarico")&lt;0,"Giacenza insufficiente",""),""))))</f>
        <v/>
      </c>
    </row>
    <row r="396" customFormat="false" ht="15" hidden="false" customHeight="false" outlineLevel="0" collapsed="false">
      <c r="A396" s="18"/>
      <c r="B396" s="12"/>
      <c r="C396" s="13"/>
      <c r="D396" s="13"/>
      <c r="E396" s="12"/>
      <c r="F396" s="14"/>
      <c r="G396" s="12"/>
      <c r="H396" s="19" t="str">
        <f aca="false">IF(B396="","",IFERROR(INDEX(Prodotti!$B$5:$B$504,MATCH(B396,Prodotti!$A$5:$A$504,0)),"Codice non trovato"))</f>
        <v/>
      </c>
      <c r="I396" s="17" t="str">
        <f aca="false">IF(OR(D396="",F396=""),"",D396*F396)</f>
        <v/>
      </c>
      <c r="J396" s="17" t="str">
        <f aca="false">IF(OR(C396&lt;&gt;"Scarico",D396="",F396="",B396=""),"",D396*(F396-IFERROR(INDEX(Prodotti!$F$5:$F$504,MATCH(B396,Prodotti!$A$5:$A$504,0)),0)))</f>
        <v/>
      </c>
      <c r="K396" s="19" t="str">
        <f aca="false">IF(B396="","",IF(ISNA(MATCH(B396,Prodotti!$A$5:$A$504,0)),"Codice non trovato",IF(OR(C396="",D396=""),"Manca tipo o quantità",IF(C396="Scarico",IF(SUMIFS($D$5:D396,$B$5:B396,B396,$C$5:C396,"Carico")-SUMIFS($D$5:D396,$B$5:B396,B396,$C$5:C396,"Scarico")&lt;0,"Giacenza insufficiente",""),""))))</f>
        <v/>
      </c>
    </row>
    <row r="397" customFormat="false" ht="15" hidden="false" customHeight="false" outlineLevel="0" collapsed="false">
      <c r="A397" s="18"/>
      <c r="B397" s="12"/>
      <c r="C397" s="13"/>
      <c r="D397" s="13"/>
      <c r="E397" s="12"/>
      <c r="F397" s="14"/>
      <c r="G397" s="12"/>
      <c r="H397" s="19" t="str">
        <f aca="false">IF(B397="","",IFERROR(INDEX(Prodotti!$B$5:$B$504,MATCH(B397,Prodotti!$A$5:$A$504,0)),"Codice non trovato"))</f>
        <v/>
      </c>
      <c r="I397" s="17" t="str">
        <f aca="false">IF(OR(D397="",F397=""),"",D397*F397)</f>
        <v/>
      </c>
      <c r="J397" s="17" t="str">
        <f aca="false">IF(OR(C397&lt;&gt;"Scarico",D397="",F397="",B397=""),"",D397*(F397-IFERROR(INDEX(Prodotti!$F$5:$F$504,MATCH(B397,Prodotti!$A$5:$A$504,0)),0)))</f>
        <v/>
      </c>
      <c r="K397" s="19" t="str">
        <f aca="false">IF(B397="","",IF(ISNA(MATCH(B397,Prodotti!$A$5:$A$504,0)),"Codice non trovato",IF(OR(C397="",D397=""),"Manca tipo o quantità",IF(C397="Scarico",IF(SUMIFS($D$5:D397,$B$5:B397,B397,$C$5:C397,"Carico")-SUMIFS($D$5:D397,$B$5:B397,B397,$C$5:C397,"Scarico")&lt;0,"Giacenza insufficiente",""),""))))</f>
        <v/>
      </c>
    </row>
    <row r="398" customFormat="false" ht="15" hidden="false" customHeight="false" outlineLevel="0" collapsed="false">
      <c r="A398" s="18"/>
      <c r="B398" s="12"/>
      <c r="C398" s="13"/>
      <c r="D398" s="13"/>
      <c r="E398" s="12"/>
      <c r="F398" s="14"/>
      <c r="G398" s="12"/>
      <c r="H398" s="19" t="str">
        <f aca="false">IF(B398="","",IFERROR(INDEX(Prodotti!$B$5:$B$504,MATCH(B398,Prodotti!$A$5:$A$504,0)),"Codice non trovato"))</f>
        <v/>
      </c>
      <c r="I398" s="17" t="str">
        <f aca="false">IF(OR(D398="",F398=""),"",D398*F398)</f>
        <v/>
      </c>
      <c r="J398" s="17" t="str">
        <f aca="false">IF(OR(C398&lt;&gt;"Scarico",D398="",F398="",B398=""),"",D398*(F398-IFERROR(INDEX(Prodotti!$F$5:$F$504,MATCH(B398,Prodotti!$A$5:$A$504,0)),0)))</f>
        <v/>
      </c>
      <c r="K398" s="19" t="str">
        <f aca="false">IF(B398="","",IF(ISNA(MATCH(B398,Prodotti!$A$5:$A$504,0)),"Codice non trovato",IF(OR(C398="",D398=""),"Manca tipo o quantità",IF(C398="Scarico",IF(SUMIFS($D$5:D398,$B$5:B398,B398,$C$5:C398,"Carico")-SUMIFS($D$5:D398,$B$5:B398,B398,$C$5:C398,"Scarico")&lt;0,"Giacenza insufficiente",""),""))))</f>
        <v/>
      </c>
    </row>
    <row r="399" customFormat="false" ht="15" hidden="false" customHeight="false" outlineLevel="0" collapsed="false">
      <c r="A399" s="18"/>
      <c r="B399" s="12"/>
      <c r="C399" s="13"/>
      <c r="D399" s="13"/>
      <c r="E399" s="12"/>
      <c r="F399" s="14"/>
      <c r="G399" s="12"/>
      <c r="H399" s="19" t="str">
        <f aca="false">IF(B399="","",IFERROR(INDEX(Prodotti!$B$5:$B$504,MATCH(B399,Prodotti!$A$5:$A$504,0)),"Codice non trovato"))</f>
        <v/>
      </c>
      <c r="I399" s="17" t="str">
        <f aca="false">IF(OR(D399="",F399=""),"",D399*F399)</f>
        <v/>
      </c>
      <c r="J399" s="17" t="str">
        <f aca="false">IF(OR(C399&lt;&gt;"Scarico",D399="",F399="",B399=""),"",D399*(F399-IFERROR(INDEX(Prodotti!$F$5:$F$504,MATCH(B399,Prodotti!$A$5:$A$504,0)),0)))</f>
        <v/>
      </c>
      <c r="K399" s="19" t="str">
        <f aca="false">IF(B399="","",IF(ISNA(MATCH(B399,Prodotti!$A$5:$A$504,0)),"Codice non trovato",IF(OR(C399="",D399=""),"Manca tipo o quantità",IF(C399="Scarico",IF(SUMIFS($D$5:D399,$B$5:B399,B399,$C$5:C399,"Carico")-SUMIFS($D$5:D399,$B$5:B399,B399,$C$5:C399,"Scarico")&lt;0,"Giacenza insufficiente",""),""))))</f>
        <v/>
      </c>
    </row>
    <row r="400" customFormat="false" ht="15" hidden="false" customHeight="false" outlineLevel="0" collapsed="false">
      <c r="A400" s="18"/>
      <c r="B400" s="12"/>
      <c r="C400" s="13"/>
      <c r="D400" s="13"/>
      <c r="E400" s="12"/>
      <c r="F400" s="14"/>
      <c r="G400" s="12"/>
      <c r="H400" s="19" t="str">
        <f aca="false">IF(B400="","",IFERROR(INDEX(Prodotti!$B$5:$B$504,MATCH(B400,Prodotti!$A$5:$A$504,0)),"Codice non trovato"))</f>
        <v/>
      </c>
      <c r="I400" s="17" t="str">
        <f aca="false">IF(OR(D400="",F400=""),"",D400*F400)</f>
        <v/>
      </c>
      <c r="J400" s="17" t="str">
        <f aca="false">IF(OR(C400&lt;&gt;"Scarico",D400="",F400="",B400=""),"",D400*(F400-IFERROR(INDEX(Prodotti!$F$5:$F$504,MATCH(B400,Prodotti!$A$5:$A$504,0)),0)))</f>
        <v/>
      </c>
      <c r="K400" s="19" t="str">
        <f aca="false">IF(B400="","",IF(ISNA(MATCH(B400,Prodotti!$A$5:$A$504,0)),"Codice non trovato",IF(OR(C400="",D400=""),"Manca tipo o quantità",IF(C400="Scarico",IF(SUMIFS($D$5:D400,$B$5:B400,B400,$C$5:C400,"Carico")-SUMIFS($D$5:D400,$B$5:B400,B400,$C$5:C400,"Scarico")&lt;0,"Giacenza insufficiente",""),""))))</f>
        <v/>
      </c>
    </row>
    <row r="401" customFormat="false" ht="15" hidden="false" customHeight="false" outlineLevel="0" collapsed="false">
      <c r="A401" s="18"/>
      <c r="B401" s="12"/>
      <c r="C401" s="13"/>
      <c r="D401" s="13"/>
      <c r="E401" s="12"/>
      <c r="F401" s="14"/>
      <c r="G401" s="12"/>
      <c r="H401" s="19" t="str">
        <f aca="false">IF(B401="","",IFERROR(INDEX(Prodotti!$B$5:$B$504,MATCH(B401,Prodotti!$A$5:$A$504,0)),"Codice non trovato"))</f>
        <v/>
      </c>
      <c r="I401" s="17" t="str">
        <f aca="false">IF(OR(D401="",F401=""),"",D401*F401)</f>
        <v/>
      </c>
      <c r="J401" s="17" t="str">
        <f aca="false">IF(OR(C401&lt;&gt;"Scarico",D401="",F401="",B401=""),"",D401*(F401-IFERROR(INDEX(Prodotti!$F$5:$F$504,MATCH(B401,Prodotti!$A$5:$A$504,0)),0)))</f>
        <v/>
      </c>
      <c r="K401" s="19" t="str">
        <f aca="false">IF(B401="","",IF(ISNA(MATCH(B401,Prodotti!$A$5:$A$504,0)),"Codice non trovato",IF(OR(C401="",D401=""),"Manca tipo o quantità",IF(C401="Scarico",IF(SUMIFS($D$5:D401,$B$5:B401,B401,$C$5:C401,"Carico")-SUMIFS($D$5:D401,$B$5:B401,B401,$C$5:C401,"Scarico")&lt;0,"Giacenza insufficiente",""),""))))</f>
        <v/>
      </c>
    </row>
    <row r="402" customFormat="false" ht="15" hidden="false" customHeight="false" outlineLevel="0" collapsed="false">
      <c r="A402" s="18"/>
      <c r="B402" s="12"/>
      <c r="C402" s="13"/>
      <c r="D402" s="13"/>
      <c r="E402" s="12"/>
      <c r="F402" s="14"/>
      <c r="G402" s="12"/>
      <c r="H402" s="19" t="str">
        <f aca="false">IF(B402="","",IFERROR(INDEX(Prodotti!$B$5:$B$504,MATCH(B402,Prodotti!$A$5:$A$504,0)),"Codice non trovato"))</f>
        <v/>
      </c>
      <c r="I402" s="17" t="str">
        <f aca="false">IF(OR(D402="",F402=""),"",D402*F402)</f>
        <v/>
      </c>
      <c r="J402" s="17" t="str">
        <f aca="false">IF(OR(C402&lt;&gt;"Scarico",D402="",F402="",B402=""),"",D402*(F402-IFERROR(INDEX(Prodotti!$F$5:$F$504,MATCH(B402,Prodotti!$A$5:$A$504,0)),0)))</f>
        <v/>
      </c>
      <c r="K402" s="19" t="str">
        <f aca="false">IF(B402="","",IF(ISNA(MATCH(B402,Prodotti!$A$5:$A$504,0)),"Codice non trovato",IF(OR(C402="",D402=""),"Manca tipo o quantità",IF(C402="Scarico",IF(SUMIFS($D$5:D402,$B$5:B402,B402,$C$5:C402,"Carico")-SUMIFS($D$5:D402,$B$5:B402,B402,$C$5:C402,"Scarico")&lt;0,"Giacenza insufficiente",""),""))))</f>
        <v/>
      </c>
    </row>
    <row r="403" customFormat="false" ht="15" hidden="false" customHeight="false" outlineLevel="0" collapsed="false">
      <c r="A403" s="18"/>
      <c r="B403" s="12"/>
      <c r="C403" s="13"/>
      <c r="D403" s="13"/>
      <c r="E403" s="12"/>
      <c r="F403" s="14"/>
      <c r="G403" s="12"/>
      <c r="H403" s="19" t="str">
        <f aca="false">IF(B403="","",IFERROR(INDEX(Prodotti!$B$5:$B$504,MATCH(B403,Prodotti!$A$5:$A$504,0)),"Codice non trovato"))</f>
        <v/>
      </c>
      <c r="I403" s="17" t="str">
        <f aca="false">IF(OR(D403="",F403=""),"",D403*F403)</f>
        <v/>
      </c>
      <c r="J403" s="17" t="str">
        <f aca="false">IF(OR(C403&lt;&gt;"Scarico",D403="",F403="",B403=""),"",D403*(F403-IFERROR(INDEX(Prodotti!$F$5:$F$504,MATCH(B403,Prodotti!$A$5:$A$504,0)),0)))</f>
        <v/>
      </c>
      <c r="K403" s="19" t="str">
        <f aca="false">IF(B403="","",IF(ISNA(MATCH(B403,Prodotti!$A$5:$A$504,0)),"Codice non trovato",IF(OR(C403="",D403=""),"Manca tipo o quantità",IF(C403="Scarico",IF(SUMIFS($D$5:D403,$B$5:B403,B403,$C$5:C403,"Carico")-SUMIFS($D$5:D403,$B$5:B403,B403,$C$5:C403,"Scarico")&lt;0,"Giacenza insufficiente",""),""))))</f>
        <v/>
      </c>
    </row>
    <row r="404" customFormat="false" ht="15" hidden="false" customHeight="false" outlineLevel="0" collapsed="false">
      <c r="A404" s="18"/>
      <c r="B404" s="12"/>
      <c r="C404" s="13"/>
      <c r="D404" s="13"/>
      <c r="E404" s="12"/>
      <c r="F404" s="14"/>
      <c r="G404" s="12"/>
      <c r="H404" s="19" t="str">
        <f aca="false">IF(B404="","",IFERROR(INDEX(Prodotti!$B$5:$B$504,MATCH(B404,Prodotti!$A$5:$A$504,0)),"Codice non trovato"))</f>
        <v/>
      </c>
      <c r="I404" s="17" t="str">
        <f aca="false">IF(OR(D404="",F404=""),"",D404*F404)</f>
        <v/>
      </c>
      <c r="J404" s="17" t="str">
        <f aca="false">IF(OR(C404&lt;&gt;"Scarico",D404="",F404="",B404=""),"",D404*(F404-IFERROR(INDEX(Prodotti!$F$5:$F$504,MATCH(B404,Prodotti!$A$5:$A$504,0)),0)))</f>
        <v/>
      </c>
      <c r="K404" s="19" t="str">
        <f aca="false">IF(B404="","",IF(ISNA(MATCH(B404,Prodotti!$A$5:$A$504,0)),"Codice non trovato",IF(OR(C404="",D404=""),"Manca tipo o quantità",IF(C404="Scarico",IF(SUMIFS($D$5:D404,$B$5:B404,B404,$C$5:C404,"Carico")-SUMIFS($D$5:D404,$B$5:B404,B404,$C$5:C404,"Scarico")&lt;0,"Giacenza insufficiente",""),""))))</f>
        <v/>
      </c>
    </row>
    <row r="405" customFormat="false" ht="15" hidden="false" customHeight="false" outlineLevel="0" collapsed="false">
      <c r="A405" s="18"/>
      <c r="B405" s="12"/>
      <c r="C405" s="13"/>
      <c r="D405" s="13"/>
      <c r="E405" s="12"/>
      <c r="F405" s="14"/>
      <c r="G405" s="12"/>
      <c r="H405" s="19" t="str">
        <f aca="false">IF(B405="","",IFERROR(INDEX(Prodotti!$B$5:$B$504,MATCH(B405,Prodotti!$A$5:$A$504,0)),"Codice non trovato"))</f>
        <v/>
      </c>
      <c r="I405" s="17" t="str">
        <f aca="false">IF(OR(D405="",F405=""),"",D405*F405)</f>
        <v/>
      </c>
      <c r="J405" s="17" t="str">
        <f aca="false">IF(OR(C405&lt;&gt;"Scarico",D405="",F405="",B405=""),"",D405*(F405-IFERROR(INDEX(Prodotti!$F$5:$F$504,MATCH(B405,Prodotti!$A$5:$A$504,0)),0)))</f>
        <v/>
      </c>
      <c r="K405" s="19" t="str">
        <f aca="false">IF(B405="","",IF(ISNA(MATCH(B405,Prodotti!$A$5:$A$504,0)),"Codice non trovato",IF(OR(C405="",D405=""),"Manca tipo o quantità",IF(C405="Scarico",IF(SUMIFS($D$5:D405,$B$5:B405,B405,$C$5:C405,"Carico")-SUMIFS($D$5:D405,$B$5:B405,B405,$C$5:C405,"Scarico")&lt;0,"Giacenza insufficiente",""),""))))</f>
        <v/>
      </c>
    </row>
    <row r="406" customFormat="false" ht="15" hidden="false" customHeight="false" outlineLevel="0" collapsed="false">
      <c r="A406" s="18"/>
      <c r="B406" s="12"/>
      <c r="C406" s="13"/>
      <c r="D406" s="13"/>
      <c r="E406" s="12"/>
      <c r="F406" s="14"/>
      <c r="G406" s="12"/>
      <c r="H406" s="19" t="str">
        <f aca="false">IF(B406="","",IFERROR(INDEX(Prodotti!$B$5:$B$504,MATCH(B406,Prodotti!$A$5:$A$504,0)),"Codice non trovato"))</f>
        <v/>
      </c>
      <c r="I406" s="17" t="str">
        <f aca="false">IF(OR(D406="",F406=""),"",D406*F406)</f>
        <v/>
      </c>
      <c r="J406" s="17" t="str">
        <f aca="false">IF(OR(C406&lt;&gt;"Scarico",D406="",F406="",B406=""),"",D406*(F406-IFERROR(INDEX(Prodotti!$F$5:$F$504,MATCH(B406,Prodotti!$A$5:$A$504,0)),0)))</f>
        <v/>
      </c>
      <c r="K406" s="19" t="str">
        <f aca="false">IF(B406="","",IF(ISNA(MATCH(B406,Prodotti!$A$5:$A$504,0)),"Codice non trovato",IF(OR(C406="",D406=""),"Manca tipo o quantità",IF(C406="Scarico",IF(SUMIFS($D$5:D406,$B$5:B406,B406,$C$5:C406,"Carico")-SUMIFS($D$5:D406,$B$5:B406,B406,$C$5:C406,"Scarico")&lt;0,"Giacenza insufficiente",""),""))))</f>
        <v/>
      </c>
    </row>
    <row r="407" customFormat="false" ht="15" hidden="false" customHeight="false" outlineLevel="0" collapsed="false">
      <c r="A407" s="18"/>
      <c r="B407" s="12"/>
      <c r="C407" s="13"/>
      <c r="D407" s="13"/>
      <c r="E407" s="12"/>
      <c r="F407" s="14"/>
      <c r="G407" s="12"/>
      <c r="H407" s="19" t="str">
        <f aca="false">IF(B407="","",IFERROR(INDEX(Prodotti!$B$5:$B$504,MATCH(B407,Prodotti!$A$5:$A$504,0)),"Codice non trovato"))</f>
        <v/>
      </c>
      <c r="I407" s="17" t="str">
        <f aca="false">IF(OR(D407="",F407=""),"",D407*F407)</f>
        <v/>
      </c>
      <c r="J407" s="17" t="str">
        <f aca="false">IF(OR(C407&lt;&gt;"Scarico",D407="",F407="",B407=""),"",D407*(F407-IFERROR(INDEX(Prodotti!$F$5:$F$504,MATCH(B407,Prodotti!$A$5:$A$504,0)),0)))</f>
        <v/>
      </c>
      <c r="K407" s="19" t="str">
        <f aca="false">IF(B407="","",IF(ISNA(MATCH(B407,Prodotti!$A$5:$A$504,0)),"Codice non trovato",IF(OR(C407="",D407=""),"Manca tipo o quantità",IF(C407="Scarico",IF(SUMIFS($D$5:D407,$B$5:B407,B407,$C$5:C407,"Carico")-SUMIFS($D$5:D407,$B$5:B407,B407,$C$5:C407,"Scarico")&lt;0,"Giacenza insufficiente",""),""))))</f>
        <v/>
      </c>
    </row>
    <row r="408" customFormat="false" ht="15" hidden="false" customHeight="false" outlineLevel="0" collapsed="false">
      <c r="A408" s="18"/>
      <c r="B408" s="12"/>
      <c r="C408" s="13"/>
      <c r="D408" s="13"/>
      <c r="E408" s="12"/>
      <c r="F408" s="14"/>
      <c r="G408" s="12"/>
      <c r="H408" s="19" t="str">
        <f aca="false">IF(B408="","",IFERROR(INDEX(Prodotti!$B$5:$B$504,MATCH(B408,Prodotti!$A$5:$A$504,0)),"Codice non trovato"))</f>
        <v/>
      </c>
      <c r="I408" s="17" t="str">
        <f aca="false">IF(OR(D408="",F408=""),"",D408*F408)</f>
        <v/>
      </c>
      <c r="J408" s="17" t="str">
        <f aca="false">IF(OR(C408&lt;&gt;"Scarico",D408="",F408="",B408=""),"",D408*(F408-IFERROR(INDEX(Prodotti!$F$5:$F$504,MATCH(B408,Prodotti!$A$5:$A$504,0)),0)))</f>
        <v/>
      </c>
      <c r="K408" s="19" t="str">
        <f aca="false">IF(B408="","",IF(ISNA(MATCH(B408,Prodotti!$A$5:$A$504,0)),"Codice non trovato",IF(OR(C408="",D408=""),"Manca tipo o quantità",IF(C408="Scarico",IF(SUMIFS($D$5:D408,$B$5:B408,B408,$C$5:C408,"Carico")-SUMIFS($D$5:D408,$B$5:B408,B408,$C$5:C408,"Scarico")&lt;0,"Giacenza insufficiente",""),""))))</f>
        <v/>
      </c>
    </row>
    <row r="409" customFormat="false" ht="15" hidden="false" customHeight="false" outlineLevel="0" collapsed="false">
      <c r="A409" s="18"/>
      <c r="B409" s="12"/>
      <c r="C409" s="13"/>
      <c r="D409" s="13"/>
      <c r="E409" s="12"/>
      <c r="F409" s="14"/>
      <c r="G409" s="12"/>
      <c r="H409" s="19" t="str">
        <f aca="false">IF(B409="","",IFERROR(INDEX(Prodotti!$B$5:$B$504,MATCH(B409,Prodotti!$A$5:$A$504,0)),"Codice non trovato"))</f>
        <v/>
      </c>
      <c r="I409" s="17" t="str">
        <f aca="false">IF(OR(D409="",F409=""),"",D409*F409)</f>
        <v/>
      </c>
      <c r="J409" s="17" t="str">
        <f aca="false">IF(OR(C409&lt;&gt;"Scarico",D409="",F409="",B409=""),"",D409*(F409-IFERROR(INDEX(Prodotti!$F$5:$F$504,MATCH(B409,Prodotti!$A$5:$A$504,0)),0)))</f>
        <v/>
      </c>
      <c r="K409" s="19" t="str">
        <f aca="false">IF(B409="","",IF(ISNA(MATCH(B409,Prodotti!$A$5:$A$504,0)),"Codice non trovato",IF(OR(C409="",D409=""),"Manca tipo o quantità",IF(C409="Scarico",IF(SUMIFS($D$5:D409,$B$5:B409,B409,$C$5:C409,"Carico")-SUMIFS($D$5:D409,$B$5:B409,B409,$C$5:C409,"Scarico")&lt;0,"Giacenza insufficiente",""),""))))</f>
        <v/>
      </c>
    </row>
    <row r="410" customFormat="false" ht="15" hidden="false" customHeight="false" outlineLevel="0" collapsed="false">
      <c r="A410" s="18"/>
      <c r="B410" s="12"/>
      <c r="C410" s="13"/>
      <c r="D410" s="13"/>
      <c r="E410" s="12"/>
      <c r="F410" s="14"/>
      <c r="G410" s="12"/>
      <c r="H410" s="19" t="str">
        <f aca="false">IF(B410="","",IFERROR(INDEX(Prodotti!$B$5:$B$504,MATCH(B410,Prodotti!$A$5:$A$504,0)),"Codice non trovato"))</f>
        <v/>
      </c>
      <c r="I410" s="17" t="str">
        <f aca="false">IF(OR(D410="",F410=""),"",D410*F410)</f>
        <v/>
      </c>
      <c r="J410" s="17" t="str">
        <f aca="false">IF(OR(C410&lt;&gt;"Scarico",D410="",F410="",B410=""),"",D410*(F410-IFERROR(INDEX(Prodotti!$F$5:$F$504,MATCH(B410,Prodotti!$A$5:$A$504,0)),0)))</f>
        <v/>
      </c>
      <c r="K410" s="19" t="str">
        <f aca="false">IF(B410="","",IF(ISNA(MATCH(B410,Prodotti!$A$5:$A$504,0)),"Codice non trovato",IF(OR(C410="",D410=""),"Manca tipo o quantità",IF(C410="Scarico",IF(SUMIFS($D$5:D410,$B$5:B410,B410,$C$5:C410,"Carico")-SUMIFS($D$5:D410,$B$5:B410,B410,$C$5:C410,"Scarico")&lt;0,"Giacenza insufficiente",""),""))))</f>
        <v/>
      </c>
    </row>
    <row r="411" customFormat="false" ht="15" hidden="false" customHeight="false" outlineLevel="0" collapsed="false">
      <c r="A411" s="18"/>
      <c r="B411" s="12"/>
      <c r="C411" s="13"/>
      <c r="D411" s="13"/>
      <c r="E411" s="12"/>
      <c r="F411" s="14"/>
      <c r="G411" s="12"/>
      <c r="H411" s="19" t="str">
        <f aca="false">IF(B411="","",IFERROR(INDEX(Prodotti!$B$5:$B$504,MATCH(B411,Prodotti!$A$5:$A$504,0)),"Codice non trovato"))</f>
        <v/>
      </c>
      <c r="I411" s="17" t="str">
        <f aca="false">IF(OR(D411="",F411=""),"",D411*F411)</f>
        <v/>
      </c>
      <c r="J411" s="17" t="str">
        <f aca="false">IF(OR(C411&lt;&gt;"Scarico",D411="",F411="",B411=""),"",D411*(F411-IFERROR(INDEX(Prodotti!$F$5:$F$504,MATCH(B411,Prodotti!$A$5:$A$504,0)),0)))</f>
        <v/>
      </c>
      <c r="K411" s="19" t="str">
        <f aca="false">IF(B411="","",IF(ISNA(MATCH(B411,Prodotti!$A$5:$A$504,0)),"Codice non trovato",IF(OR(C411="",D411=""),"Manca tipo o quantità",IF(C411="Scarico",IF(SUMIFS($D$5:D411,$B$5:B411,B411,$C$5:C411,"Carico")-SUMIFS($D$5:D411,$B$5:B411,B411,$C$5:C411,"Scarico")&lt;0,"Giacenza insufficiente",""),""))))</f>
        <v/>
      </c>
    </row>
    <row r="412" customFormat="false" ht="15" hidden="false" customHeight="false" outlineLevel="0" collapsed="false">
      <c r="A412" s="18"/>
      <c r="B412" s="12"/>
      <c r="C412" s="13"/>
      <c r="D412" s="13"/>
      <c r="E412" s="12"/>
      <c r="F412" s="14"/>
      <c r="G412" s="12"/>
      <c r="H412" s="19" t="str">
        <f aca="false">IF(B412="","",IFERROR(INDEX(Prodotti!$B$5:$B$504,MATCH(B412,Prodotti!$A$5:$A$504,0)),"Codice non trovato"))</f>
        <v/>
      </c>
      <c r="I412" s="17" t="str">
        <f aca="false">IF(OR(D412="",F412=""),"",D412*F412)</f>
        <v/>
      </c>
      <c r="J412" s="17" t="str">
        <f aca="false">IF(OR(C412&lt;&gt;"Scarico",D412="",F412="",B412=""),"",D412*(F412-IFERROR(INDEX(Prodotti!$F$5:$F$504,MATCH(B412,Prodotti!$A$5:$A$504,0)),0)))</f>
        <v/>
      </c>
      <c r="K412" s="19" t="str">
        <f aca="false">IF(B412="","",IF(ISNA(MATCH(B412,Prodotti!$A$5:$A$504,0)),"Codice non trovato",IF(OR(C412="",D412=""),"Manca tipo o quantità",IF(C412="Scarico",IF(SUMIFS($D$5:D412,$B$5:B412,B412,$C$5:C412,"Carico")-SUMIFS($D$5:D412,$B$5:B412,B412,$C$5:C412,"Scarico")&lt;0,"Giacenza insufficiente",""),""))))</f>
        <v/>
      </c>
    </row>
    <row r="413" customFormat="false" ht="15" hidden="false" customHeight="false" outlineLevel="0" collapsed="false">
      <c r="A413" s="18"/>
      <c r="B413" s="12"/>
      <c r="C413" s="13"/>
      <c r="D413" s="13"/>
      <c r="E413" s="12"/>
      <c r="F413" s="14"/>
      <c r="G413" s="12"/>
      <c r="H413" s="19" t="str">
        <f aca="false">IF(B413="","",IFERROR(INDEX(Prodotti!$B$5:$B$504,MATCH(B413,Prodotti!$A$5:$A$504,0)),"Codice non trovato"))</f>
        <v/>
      </c>
      <c r="I413" s="17" t="str">
        <f aca="false">IF(OR(D413="",F413=""),"",D413*F413)</f>
        <v/>
      </c>
      <c r="J413" s="17" t="str">
        <f aca="false">IF(OR(C413&lt;&gt;"Scarico",D413="",F413="",B413=""),"",D413*(F413-IFERROR(INDEX(Prodotti!$F$5:$F$504,MATCH(B413,Prodotti!$A$5:$A$504,0)),0)))</f>
        <v/>
      </c>
      <c r="K413" s="19" t="str">
        <f aca="false">IF(B413="","",IF(ISNA(MATCH(B413,Prodotti!$A$5:$A$504,0)),"Codice non trovato",IF(OR(C413="",D413=""),"Manca tipo o quantità",IF(C413="Scarico",IF(SUMIFS($D$5:D413,$B$5:B413,B413,$C$5:C413,"Carico")-SUMIFS($D$5:D413,$B$5:B413,B413,$C$5:C413,"Scarico")&lt;0,"Giacenza insufficiente",""),""))))</f>
        <v/>
      </c>
    </row>
    <row r="414" customFormat="false" ht="15" hidden="false" customHeight="false" outlineLevel="0" collapsed="false">
      <c r="A414" s="18"/>
      <c r="B414" s="12"/>
      <c r="C414" s="13"/>
      <c r="D414" s="13"/>
      <c r="E414" s="12"/>
      <c r="F414" s="14"/>
      <c r="G414" s="12"/>
      <c r="H414" s="19" t="str">
        <f aca="false">IF(B414="","",IFERROR(INDEX(Prodotti!$B$5:$B$504,MATCH(B414,Prodotti!$A$5:$A$504,0)),"Codice non trovato"))</f>
        <v/>
      </c>
      <c r="I414" s="17" t="str">
        <f aca="false">IF(OR(D414="",F414=""),"",D414*F414)</f>
        <v/>
      </c>
      <c r="J414" s="17" t="str">
        <f aca="false">IF(OR(C414&lt;&gt;"Scarico",D414="",F414="",B414=""),"",D414*(F414-IFERROR(INDEX(Prodotti!$F$5:$F$504,MATCH(B414,Prodotti!$A$5:$A$504,0)),0)))</f>
        <v/>
      </c>
      <c r="K414" s="19" t="str">
        <f aca="false">IF(B414="","",IF(ISNA(MATCH(B414,Prodotti!$A$5:$A$504,0)),"Codice non trovato",IF(OR(C414="",D414=""),"Manca tipo o quantità",IF(C414="Scarico",IF(SUMIFS($D$5:D414,$B$5:B414,B414,$C$5:C414,"Carico")-SUMIFS($D$5:D414,$B$5:B414,B414,$C$5:C414,"Scarico")&lt;0,"Giacenza insufficiente",""),""))))</f>
        <v/>
      </c>
    </row>
    <row r="415" customFormat="false" ht="15" hidden="false" customHeight="false" outlineLevel="0" collapsed="false">
      <c r="A415" s="18"/>
      <c r="B415" s="12"/>
      <c r="C415" s="13"/>
      <c r="D415" s="13"/>
      <c r="E415" s="12"/>
      <c r="F415" s="14"/>
      <c r="G415" s="12"/>
      <c r="H415" s="19" t="str">
        <f aca="false">IF(B415="","",IFERROR(INDEX(Prodotti!$B$5:$B$504,MATCH(B415,Prodotti!$A$5:$A$504,0)),"Codice non trovato"))</f>
        <v/>
      </c>
      <c r="I415" s="17" t="str">
        <f aca="false">IF(OR(D415="",F415=""),"",D415*F415)</f>
        <v/>
      </c>
      <c r="J415" s="17" t="str">
        <f aca="false">IF(OR(C415&lt;&gt;"Scarico",D415="",F415="",B415=""),"",D415*(F415-IFERROR(INDEX(Prodotti!$F$5:$F$504,MATCH(B415,Prodotti!$A$5:$A$504,0)),0)))</f>
        <v/>
      </c>
      <c r="K415" s="19" t="str">
        <f aca="false">IF(B415="","",IF(ISNA(MATCH(B415,Prodotti!$A$5:$A$504,0)),"Codice non trovato",IF(OR(C415="",D415=""),"Manca tipo o quantità",IF(C415="Scarico",IF(SUMIFS($D$5:D415,$B$5:B415,B415,$C$5:C415,"Carico")-SUMIFS($D$5:D415,$B$5:B415,B415,$C$5:C415,"Scarico")&lt;0,"Giacenza insufficiente",""),""))))</f>
        <v/>
      </c>
    </row>
    <row r="416" customFormat="false" ht="15" hidden="false" customHeight="false" outlineLevel="0" collapsed="false">
      <c r="A416" s="18"/>
      <c r="B416" s="12"/>
      <c r="C416" s="13"/>
      <c r="D416" s="13"/>
      <c r="E416" s="12"/>
      <c r="F416" s="14"/>
      <c r="G416" s="12"/>
      <c r="H416" s="19" t="str">
        <f aca="false">IF(B416="","",IFERROR(INDEX(Prodotti!$B$5:$B$504,MATCH(B416,Prodotti!$A$5:$A$504,0)),"Codice non trovato"))</f>
        <v/>
      </c>
      <c r="I416" s="17" t="str">
        <f aca="false">IF(OR(D416="",F416=""),"",D416*F416)</f>
        <v/>
      </c>
      <c r="J416" s="17" t="str">
        <f aca="false">IF(OR(C416&lt;&gt;"Scarico",D416="",F416="",B416=""),"",D416*(F416-IFERROR(INDEX(Prodotti!$F$5:$F$504,MATCH(B416,Prodotti!$A$5:$A$504,0)),0)))</f>
        <v/>
      </c>
      <c r="K416" s="19" t="str">
        <f aca="false">IF(B416="","",IF(ISNA(MATCH(B416,Prodotti!$A$5:$A$504,0)),"Codice non trovato",IF(OR(C416="",D416=""),"Manca tipo o quantità",IF(C416="Scarico",IF(SUMIFS($D$5:D416,$B$5:B416,B416,$C$5:C416,"Carico")-SUMIFS($D$5:D416,$B$5:B416,B416,$C$5:C416,"Scarico")&lt;0,"Giacenza insufficiente",""),""))))</f>
        <v/>
      </c>
    </row>
    <row r="417" customFormat="false" ht="15" hidden="false" customHeight="false" outlineLevel="0" collapsed="false">
      <c r="A417" s="18"/>
      <c r="B417" s="12"/>
      <c r="C417" s="13"/>
      <c r="D417" s="13"/>
      <c r="E417" s="12"/>
      <c r="F417" s="14"/>
      <c r="G417" s="12"/>
      <c r="H417" s="19" t="str">
        <f aca="false">IF(B417="","",IFERROR(INDEX(Prodotti!$B$5:$B$504,MATCH(B417,Prodotti!$A$5:$A$504,0)),"Codice non trovato"))</f>
        <v/>
      </c>
      <c r="I417" s="17" t="str">
        <f aca="false">IF(OR(D417="",F417=""),"",D417*F417)</f>
        <v/>
      </c>
      <c r="J417" s="17" t="str">
        <f aca="false">IF(OR(C417&lt;&gt;"Scarico",D417="",F417="",B417=""),"",D417*(F417-IFERROR(INDEX(Prodotti!$F$5:$F$504,MATCH(B417,Prodotti!$A$5:$A$504,0)),0)))</f>
        <v/>
      </c>
      <c r="K417" s="19" t="str">
        <f aca="false">IF(B417="","",IF(ISNA(MATCH(B417,Prodotti!$A$5:$A$504,0)),"Codice non trovato",IF(OR(C417="",D417=""),"Manca tipo o quantità",IF(C417="Scarico",IF(SUMIFS($D$5:D417,$B$5:B417,B417,$C$5:C417,"Carico")-SUMIFS($D$5:D417,$B$5:B417,B417,$C$5:C417,"Scarico")&lt;0,"Giacenza insufficiente",""),""))))</f>
        <v/>
      </c>
    </row>
    <row r="418" customFormat="false" ht="15" hidden="false" customHeight="false" outlineLevel="0" collapsed="false">
      <c r="A418" s="18"/>
      <c r="B418" s="12"/>
      <c r="C418" s="13"/>
      <c r="D418" s="13"/>
      <c r="E418" s="12"/>
      <c r="F418" s="14"/>
      <c r="G418" s="12"/>
      <c r="H418" s="19" t="str">
        <f aca="false">IF(B418="","",IFERROR(INDEX(Prodotti!$B$5:$B$504,MATCH(B418,Prodotti!$A$5:$A$504,0)),"Codice non trovato"))</f>
        <v/>
      </c>
      <c r="I418" s="17" t="str">
        <f aca="false">IF(OR(D418="",F418=""),"",D418*F418)</f>
        <v/>
      </c>
      <c r="J418" s="17" t="str">
        <f aca="false">IF(OR(C418&lt;&gt;"Scarico",D418="",F418="",B418=""),"",D418*(F418-IFERROR(INDEX(Prodotti!$F$5:$F$504,MATCH(B418,Prodotti!$A$5:$A$504,0)),0)))</f>
        <v/>
      </c>
      <c r="K418" s="19" t="str">
        <f aca="false">IF(B418="","",IF(ISNA(MATCH(B418,Prodotti!$A$5:$A$504,0)),"Codice non trovato",IF(OR(C418="",D418=""),"Manca tipo o quantità",IF(C418="Scarico",IF(SUMIFS($D$5:D418,$B$5:B418,B418,$C$5:C418,"Carico")-SUMIFS($D$5:D418,$B$5:B418,B418,$C$5:C418,"Scarico")&lt;0,"Giacenza insufficiente",""),""))))</f>
        <v/>
      </c>
    </row>
    <row r="419" customFormat="false" ht="15" hidden="false" customHeight="false" outlineLevel="0" collapsed="false">
      <c r="A419" s="18"/>
      <c r="B419" s="12"/>
      <c r="C419" s="13"/>
      <c r="D419" s="13"/>
      <c r="E419" s="12"/>
      <c r="F419" s="14"/>
      <c r="G419" s="12"/>
      <c r="H419" s="19" t="str">
        <f aca="false">IF(B419="","",IFERROR(INDEX(Prodotti!$B$5:$B$504,MATCH(B419,Prodotti!$A$5:$A$504,0)),"Codice non trovato"))</f>
        <v/>
      </c>
      <c r="I419" s="17" t="str">
        <f aca="false">IF(OR(D419="",F419=""),"",D419*F419)</f>
        <v/>
      </c>
      <c r="J419" s="17" t="str">
        <f aca="false">IF(OR(C419&lt;&gt;"Scarico",D419="",F419="",B419=""),"",D419*(F419-IFERROR(INDEX(Prodotti!$F$5:$F$504,MATCH(B419,Prodotti!$A$5:$A$504,0)),0)))</f>
        <v/>
      </c>
      <c r="K419" s="19" t="str">
        <f aca="false">IF(B419="","",IF(ISNA(MATCH(B419,Prodotti!$A$5:$A$504,0)),"Codice non trovato",IF(OR(C419="",D419=""),"Manca tipo o quantità",IF(C419="Scarico",IF(SUMIFS($D$5:D419,$B$5:B419,B419,$C$5:C419,"Carico")-SUMIFS($D$5:D419,$B$5:B419,B419,$C$5:C419,"Scarico")&lt;0,"Giacenza insufficiente",""),""))))</f>
        <v/>
      </c>
    </row>
    <row r="420" customFormat="false" ht="15" hidden="false" customHeight="false" outlineLevel="0" collapsed="false">
      <c r="A420" s="18"/>
      <c r="B420" s="12"/>
      <c r="C420" s="13"/>
      <c r="D420" s="13"/>
      <c r="E420" s="12"/>
      <c r="F420" s="14"/>
      <c r="G420" s="12"/>
      <c r="H420" s="19" t="str">
        <f aca="false">IF(B420="","",IFERROR(INDEX(Prodotti!$B$5:$B$504,MATCH(B420,Prodotti!$A$5:$A$504,0)),"Codice non trovato"))</f>
        <v/>
      </c>
      <c r="I420" s="17" t="str">
        <f aca="false">IF(OR(D420="",F420=""),"",D420*F420)</f>
        <v/>
      </c>
      <c r="J420" s="17" t="str">
        <f aca="false">IF(OR(C420&lt;&gt;"Scarico",D420="",F420="",B420=""),"",D420*(F420-IFERROR(INDEX(Prodotti!$F$5:$F$504,MATCH(B420,Prodotti!$A$5:$A$504,0)),0)))</f>
        <v/>
      </c>
      <c r="K420" s="19" t="str">
        <f aca="false">IF(B420="","",IF(ISNA(MATCH(B420,Prodotti!$A$5:$A$504,0)),"Codice non trovato",IF(OR(C420="",D420=""),"Manca tipo o quantità",IF(C420="Scarico",IF(SUMIFS($D$5:D420,$B$5:B420,B420,$C$5:C420,"Carico")-SUMIFS($D$5:D420,$B$5:B420,B420,$C$5:C420,"Scarico")&lt;0,"Giacenza insufficiente",""),""))))</f>
        <v/>
      </c>
    </row>
    <row r="421" customFormat="false" ht="15" hidden="false" customHeight="false" outlineLevel="0" collapsed="false">
      <c r="A421" s="18"/>
      <c r="B421" s="12"/>
      <c r="C421" s="13"/>
      <c r="D421" s="13"/>
      <c r="E421" s="12"/>
      <c r="F421" s="14"/>
      <c r="G421" s="12"/>
      <c r="H421" s="19" t="str">
        <f aca="false">IF(B421="","",IFERROR(INDEX(Prodotti!$B$5:$B$504,MATCH(B421,Prodotti!$A$5:$A$504,0)),"Codice non trovato"))</f>
        <v/>
      </c>
      <c r="I421" s="17" t="str">
        <f aca="false">IF(OR(D421="",F421=""),"",D421*F421)</f>
        <v/>
      </c>
      <c r="J421" s="17" t="str">
        <f aca="false">IF(OR(C421&lt;&gt;"Scarico",D421="",F421="",B421=""),"",D421*(F421-IFERROR(INDEX(Prodotti!$F$5:$F$504,MATCH(B421,Prodotti!$A$5:$A$504,0)),0)))</f>
        <v/>
      </c>
      <c r="K421" s="19" t="str">
        <f aca="false">IF(B421="","",IF(ISNA(MATCH(B421,Prodotti!$A$5:$A$504,0)),"Codice non trovato",IF(OR(C421="",D421=""),"Manca tipo o quantità",IF(C421="Scarico",IF(SUMIFS($D$5:D421,$B$5:B421,B421,$C$5:C421,"Carico")-SUMIFS($D$5:D421,$B$5:B421,B421,$C$5:C421,"Scarico")&lt;0,"Giacenza insufficiente",""),""))))</f>
        <v/>
      </c>
    </row>
    <row r="422" customFormat="false" ht="15" hidden="false" customHeight="false" outlineLevel="0" collapsed="false">
      <c r="A422" s="18"/>
      <c r="B422" s="12"/>
      <c r="C422" s="13"/>
      <c r="D422" s="13"/>
      <c r="E422" s="12"/>
      <c r="F422" s="14"/>
      <c r="G422" s="12"/>
      <c r="H422" s="19" t="str">
        <f aca="false">IF(B422="","",IFERROR(INDEX(Prodotti!$B$5:$B$504,MATCH(B422,Prodotti!$A$5:$A$504,0)),"Codice non trovato"))</f>
        <v/>
      </c>
      <c r="I422" s="17" t="str">
        <f aca="false">IF(OR(D422="",F422=""),"",D422*F422)</f>
        <v/>
      </c>
      <c r="J422" s="17" t="str">
        <f aca="false">IF(OR(C422&lt;&gt;"Scarico",D422="",F422="",B422=""),"",D422*(F422-IFERROR(INDEX(Prodotti!$F$5:$F$504,MATCH(B422,Prodotti!$A$5:$A$504,0)),0)))</f>
        <v/>
      </c>
      <c r="K422" s="19" t="str">
        <f aca="false">IF(B422="","",IF(ISNA(MATCH(B422,Prodotti!$A$5:$A$504,0)),"Codice non trovato",IF(OR(C422="",D422=""),"Manca tipo o quantità",IF(C422="Scarico",IF(SUMIFS($D$5:D422,$B$5:B422,B422,$C$5:C422,"Carico")-SUMIFS($D$5:D422,$B$5:B422,B422,$C$5:C422,"Scarico")&lt;0,"Giacenza insufficiente",""),""))))</f>
        <v/>
      </c>
    </row>
    <row r="423" customFormat="false" ht="15" hidden="false" customHeight="false" outlineLevel="0" collapsed="false">
      <c r="A423" s="18"/>
      <c r="B423" s="12"/>
      <c r="C423" s="13"/>
      <c r="D423" s="13"/>
      <c r="E423" s="12"/>
      <c r="F423" s="14"/>
      <c r="G423" s="12"/>
      <c r="H423" s="19" t="str">
        <f aca="false">IF(B423="","",IFERROR(INDEX(Prodotti!$B$5:$B$504,MATCH(B423,Prodotti!$A$5:$A$504,0)),"Codice non trovato"))</f>
        <v/>
      </c>
      <c r="I423" s="17" t="str">
        <f aca="false">IF(OR(D423="",F423=""),"",D423*F423)</f>
        <v/>
      </c>
      <c r="J423" s="17" t="str">
        <f aca="false">IF(OR(C423&lt;&gt;"Scarico",D423="",F423="",B423=""),"",D423*(F423-IFERROR(INDEX(Prodotti!$F$5:$F$504,MATCH(B423,Prodotti!$A$5:$A$504,0)),0)))</f>
        <v/>
      </c>
      <c r="K423" s="19" t="str">
        <f aca="false">IF(B423="","",IF(ISNA(MATCH(B423,Prodotti!$A$5:$A$504,0)),"Codice non trovato",IF(OR(C423="",D423=""),"Manca tipo o quantità",IF(C423="Scarico",IF(SUMIFS($D$5:D423,$B$5:B423,B423,$C$5:C423,"Carico")-SUMIFS($D$5:D423,$B$5:B423,B423,$C$5:C423,"Scarico")&lt;0,"Giacenza insufficiente",""),""))))</f>
        <v/>
      </c>
    </row>
    <row r="424" customFormat="false" ht="15" hidden="false" customHeight="false" outlineLevel="0" collapsed="false">
      <c r="A424" s="18"/>
      <c r="B424" s="12"/>
      <c r="C424" s="13"/>
      <c r="D424" s="13"/>
      <c r="E424" s="12"/>
      <c r="F424" s="14"/>
      <c r="G424" s="12"/>
      <c r="H424" s="19" t="str">
        <f aca="false">IF(B424="","",IFERROR(INDEX(Prodotti!$B$5:$B$504,MATCH(B424,Prodotti!$A$5:$A$504,0)),"Codice non trovato"))</f>
        <v/>
      </c>
      <c r="I424" s="17" t="str">
        <f aca="false">IF(OR(D424="",F424=""),"",D424*F424)</f>
        <v/>
      </c>
      <c r="J424" s="17" t="str">
        <f aca="false">IF(OR(C424&lt;&gt;"Scarico",D424="",F424="",B424=""),"",D424*(F424-IFERROR(INDEX(Prodotti!$F$5:$F$504,MATCH(B424,Prodotti!$A$5:$A$504,0)),0)))</f>
        <v/>
      </c>
      <c r="K424" s="19" t="str">
        <f aca="false">IF(B424="","",IF(ISNA(MATCH(B424,Prodotti!$A$5:$A$504,0)),"Codice non trovato",IF(OR(C424="",D424=""),"Manca tipo o quantità",IF(C424="Scarico",IF(SUMIFS($D$5:D424,$B$5:B424,B424,$C$5:C424,"Carico")-SUMIFS($D$5:D424,$B$5:B424,B424,$C$5:C424,"Scarico")&lt;0,"Giacenza insufficiente",""),""))))</f>
        <v/>
      </c>
    </row>
    <row r="425" customFormat="false" ht="15" hidden="false" customHeight="false" outlineLevel="0" collapsed="false">
      <c r="A425" s="18"/>
      <c r="B425" s="12"/>
      <c r="C425" s="13"/>
      <c r="D425" s="13"/>
      <c r="E425" s="12"/>
      <c r="F425" s="14"/>
      <c r="G425" s="12"/>
      <c r="H425" s="19" t="str">
        <f aca="false">IF(B425="","",IFERROR(INDEX(Prodotti!$B$5:$B$504,MATCH(B425,Prodotti!$A$5:$A$504,0)),"Codice non trovato"))</f>
        <v/>
      </c>
      <c r="I425" s="17" t="str">
        <f aca="false">IF(OR(D425="",F425=""),"",D425*F425)</f>
        <v/>
      </c>
      <c r="J425" s="17" t="str">
        <f aca="false">IF(OR(C425&lt;&gt;"Scarico",D425="",F425="",B425=""),"",D425*(F425-IFERROR(INDEX(Prodotti!$F$5:$F$504,MATCH(B425,Prodotti!$A$5:$A$504,0)),0)))</f>
        <v/>
      </c>
      <c r="K425" s="19" t="str">
        <f aca="false">IF(B425="","",IF(ISNA(MATCH(B425,Prodotti!$A$5:$A$504,0)),"Codice non trovato",IF(OR(C425="",D425=""),"Manca tipo o quantità",IF(C425="Scarico",IF(SUMIFS($D$5:D425,$B$5:B425,B425,$C$5:C425,"Carico")-SUMIFS($D$5:D425,$B$5:B425,B425,$C$5:C425,"Scarico")&lt;0,"Giacenza insufficiente",""),""))))</f>
        <v/>
      </c>
    </row>
    <row r="426" customFormat="false" ht="15" hidden="false" customHeight="false" outlineLevel="0" collapsed="false">
      <c r="A426" s="18"/>
      <c r="B426" s="12"/>
      <c r="C426" s="13"/>
      <c r="D426" s="13"/>
      <c r="E426" s="12"/>
      <c r="F426" s="14"/>
      <c r="G426" s="12"/>
      <c r="H426" s="19" t="str">
        <f aca="false">IF(B426="","",IFERROR(INDEX(Prodotti!$B$5:$B$504,MATCH(B426,Prodotti!$A$5:$A$504,0)),"Codice non trovato"))</f>
        <v/>
      </c>
      <c r="I426" s="17" t="str">
        <f aca="false">IF(OR(D426="",F426=""),"",D426*F426)</f>
        <v/>
      </c>
      <c r="J426" s="17" t="str">
        <f aca="false">IF(OR(C426&lt;&gt;"Scarico",D426="",F426="",B426=""),"",D426*(F426-IFERROR(INDEX(Prodotti!$F$5:$F$504,MATCH(B426,Prodotti!$A$5:$A$504,0)),0)))</f>
        <v/>
      </c>
      <c r="K426" s="19" t="str">
        <f aca="false">IF(B426="","",IF(ISNA(MATCH(B426,Prodotti!$A$5:$A$504,0)),"Codice non trovato",IF(OR(C426="",D426=""),"Manca tipo o quantità",IF(C426="Scarico",IF(SUMIFS($D$5:D426,$B$5:B426,B426,$C$5:C426,"Carico")-SUMIFS($D$5:D426,$B$5:B426,B426,$C$5:C426,"Scarico")&lt;0,"Giacenza insufficiente",""),""))))</f>
        <v/>
      </c>
    </row>
    <row r="427" customFormat="false" ht="15" hidden="false" customHeight="false" outlineLevel="0" collapsed="false">
      <c r="A427" s="18"/>
      <c r="B427" s="12"/>
      <c r="C427" s="13"/>
      <c r="D427" s="13"/>
      <c r="E427" s="12"/>
      <c r="F427" s="14"/>
      <c r="G427" s="12"/>
      <c r="H427" s="19" t="str">
        <f aca="false">IF(B427="","",IFERROR(INDEX(Prodotti!$B$5:$B$504,MATCH(B427,Prodotti!$A$5:$A$504,0)),"Codice non trovato"))</f>
        <v/>
      </c>
      <c r="I427" s="17" t="str">
        <f aca="false">IF(OR(D427="",F427=""),"",D427*F427)</f>
        <v/>
      </c>
      <c r="J427" s="17" t="str">
        <f aca="false">IF(OR(C427&lt;&gt;"Scarico",D427="",F427="",B427=""),"",D427*(F427-IFERROR(INDEX(Prodotti!$F$5:$F$504,MATCH(B427,Prodotti!$A$5:$A$504,0)),0)))</f>
        <v/>
      </c>
      <c r="K427" s="19" t="str">
        <f aca="false">IF(B427="","",IF(ISNA(MATCH(B427,Prodotti!$A$5:$A$504,0)),"Codice non trovato",IF(OR(C427="",D427=""),"Manca tipo o quantità",IF(C427="Scarico",IF(SUMIFS($D$5:D427,$B$5:B427,B427,$C$5:C427,"Carico")-SUMIFS($D$5:D427,$B$5:B427,B427,$C$5:C427,"Scarico")&lt;0,"Giacenza insufficiente",""),""))))</f>
        <v/>
      </c>
    </row>
    <row r="428" customFormat="false" ht="15" hidden="false" customHeight="false" outlineLevel="0" collapsed="false">
      <c r="A428" s="18"/>
      <c r="B428" s="12"/>
      <c r="C428" s="13"/>
      <c r="D428" s="13"/>
      <c r="E428" s="12"/>
      <c r="F428" s="14"/>
      <c r="G428" s="12"/>
      <c r="H428" s="19" t="str">
        <f aca="false">IF(B428="","",IFERROR(INDEX(Prodotti!$B$5:$B$504,MATCH(B428,Prodotti!$A$5:$A$504,0)),"Codice non trovato"))</f>
        <v/>
      </c>
      <c r="I428" s="17" t="str">
        <f aca="false">IF(OR(D428="",F428=""),"",D428*F428)</f>
        <v/>
      </c>
      <c r="J428" s="17" t="str">
        <f aca="false">IF(OR(C428&lt;&gt;"Scarico",D428="",F428="",B428=""),"",D428*(F428-IFERROR(INDEX(Prodotti!$F$5:$F$504,MATCH(B428,Prodotti!$A$5:$A$504,0)),0)))</f>
        <v/>
      </c>
      <c r="K428" s="19" t="str">
        <f aca="false">IF(B428="","",IF(ISNA(MATCH(B428,Prodotti!$A$5:$A$504,0)),"Codice non trovato",IF(OR(C428="",D428=""),"Manca tipo o quantità",IF(C428="Scarico",IF(SUMIFS($D$5:D428,$B$5:B428,B428,$C$5:C428,"Carico")-SUMIFS($D$5:D428,$B$5:B428,B428,$C$5:C428,"Scarico")&lt;0,"Giacenza insufficiente",""),""))))</f>
        <v/>
      </c>
    </row>
    <row r="429" customFormat="false" ht="15" hidden="false" customHeight="false" outlineLevel="0" collapsed="false">
      <c r="A429" s="18"/>
      <c r="B429" s="12"/>
      <c r="C429" s="13"/>
      <c r="D429" s="13"/>
      <c r="E429" s="12"/>
      <c r="F429" s="14"/>
      <c r="G429" s="12"/>
      <c r="H429" s="19" t="str">
        <f aca="false">IF(B429="","",IFERROR(INDEX(Prodotti!$B$5:$B$504,MATCH(B429,Prodotti!$A$5:$A$504,0)),"Codice non trovato"))</f>
        <v/>
      </c>
      <c r="I429" s="17" t="str">
        <f aca="false">IF(OR(D429="",F429=""),"",D429*F429)</f>
        <v/>
      </c>
      <c r="J429" s="17" t="str">
        <f aca="false">IF(OR(C429&lt;&gt;"Scarico",D429="",F429="",B429=""),"",D429*(F429-IFERROR(INDEX(Prodotti!$F$5:$F$504,MATCH(B429,Prodotti!$A$5:$A$504,0)),0)))</f>
        <v/>
      </c>
      <c r="K429" s="19" t="str">
        <f aca="false">IF(B429="","",IF(ISNA(MATCH(B429,Prodotti!$A$5:$A$504,0)),"Codice non trovato",IF(OR(C429="",D429=""),"Manca tipo o quantità",IF(C429="Scarico",IF(SUMIFS($D$5:D429,$B$5:B429,B429,$C$5:C429,"Carico")-SUMIFS($D$5:D429,$B$5:B429,B429,$C$5:C429,"Scarico")&lt;0,"Giacenza insufficiente",""),""))))</f>
        <v/>
      </c>
    </row>
    <row r="430" customFormat="false" ht="15" hidden="false" customHeight="false" outlineLevel="0" collapsed="false">
      <c r="A430" s="18"/>
      <c r="B430" s="12"/>
      <c r="C430" s="13"/>
      <c r="D430" s="13"/>
      <c r="E430" s="12"/>
      <c r="F430" s="14"/>
      <c r="G430" s="12"/>
      <c r="H430" s="19" t="str">
        <f aca="false">IF(B430="","",IFERROR(INDEX(Prodotti!$B$5:$B$504,MATCH(B430,Prodotti!$A$5:$A$504,0)),"Codice non trovato"))</f>
        <v/>
      </c>
      <c r="I430" s="17" t="str">
        <f aca="false">IF(OR(D430="",F430=""),"",D430*F430)</f>
        <v/>
      </c>
      <c r="J430" s="17" t="str">
        <f aca="false">IF(OR(C430&lt;&gt;"Scarico",D430="",F430="",B430=""),"",D430*(F430-IFERROR(INDEX(Prodotti!$F$5:$F$504,MATCH(B430,Prodotti!$A$5:$A$504,0)),0)))</f>
        <v/>
      </c>
      <c r="K430" s="19" t="str">
        <f aca="false">IF(B430="","",IF(ISNA(MATCH(B430,Prodotti!$A$5:$A$504,0)),"Codice non trovato",IF(OR(C430="",D430=""),"Manca tipo o quantità",IF(C430="Scarico",IF(SUMIFS($D$5:D430,$B$5:B430,B430,$C$5:C430,"Carico")-SUMIFS($D$5:D430,$B$5:B430,B430,$C$5:C430,"Scarico")&lt;0,"Giacenza insufficiente",""),""))))</f>
        <v/>
      </c>
    </row>
    <row r="431" customFormat="false" ht="15" hidden="false" customHeight="false" outlineLevel="0" collapsed="false">
      <c r="A431" s="18"/>
      <c r="B431" s="12"/>
      <c r="C431" s="13"/>
      <c r="D431" s="13"/>
      <c r="E431" s="12"/>
      <c r="F431" s="14"/>
      <c r="G431" s="12"/>
      <c r="H431" s="19" t="str">
        <f aca="false">IF(B431="","",IFERROR(INDEX(Prodotti!$B$5:$B$504,MATCH(B431,Prodotti!$A$5:$A$504,0)),"Codice non trovato"))</f>
        <v/>
      </c>
      <c r="I431" s="17" t="str">
        <f aca="false">IF(OR(D431="",F431=""),"",D431*F431)</f>
        <v/>
      </c>
      <c r="J431" s="17" t="str">
        <f aca="false">IF(OR(C431&lt;&gt;"Scarico",D431="",F431="",B431=""),"",D431*(F431-IFERROR(INDEX(Prodotti!$F$5:$F$504,MATCH(B431,Prodotti!$A$5:$A$504,0)),0)))</f>
        <v/>
      </c>
      <c r="K431" s="19" t="str">
        <f aca="false">IF(B431="","",IF(ISNA(MATCH(B431,Prodotti!$A$5:$A$504,0)),"Codice non trovato",IF(OR(C431="",D431=""),"Manca tipo o quantità",IF(C431="Scarico",IF(SUMIFS($D$5:D431,$B$5:B431,B431,$C$5:C431,"Carico")-SUMIFS($D$5:D431,$B$5:B431,B431,$C$5:C431,"Scarico")&lt;0,"Giacenza insufficiente",""),""))))</f>
        <v/>
      </c>
    </row>
    <row r="432" customFormat="false" ht="15" hidden="false" customHeight="false" outlineLevel="0" collapsed="false">
      <c r="A432" s="18"/>
      <c r="B432" s="12"/>
      <c r="C432" s="13"/>
      <c r="D432" s="13"/>
      <c r="E432" s="12"/>
      <c r="F432" s="14"/>
      <c r="G432" s="12"/>
      <c r="H432" s="19" t="str">
        <f aca="false">IF(B432="","",IFERROR(INDEX(Prodotti!$B$5:$B$504,MATCH(B432,Prodotti!$A$5:$A$504,0)),"Codice non trovato"))</f>
        <v/>
      </c>
      <c r="I432" s="17" t="str">
        <f aca="false">IF(OR(D432="",F432=""),"",D432*F432)</f>
        <v/>
      </c>
      <c r="J432" s="17" t="str">
        <f aca="false">IF(OR(C432&lt;&gt;"Scarico",D432="",F432="",B432=""),"",D432*(F432-IFERROR(INDEX(Prodotti!$F$5:$F$504,MATCH(B432,Prodotti!$A$5:$A$504,0)),0)))</f>
        <v/>
      </c>
      <c r="K432" s="19" t="str">
        <f aca="false">IF(B432="","",IF(ISNA(MATCH(B432,Prodotti!$A$5:$A$504,0)),"Codice non trovato",IF(OR(C432="",D432=""),"Manca tipo o quantità",IF(C432="Scarico",IF(SUMIFS($D$5:D432,$B$5:B432,B432,$C$5:C432,"Carico")-SUMIFS($D$5:D432,$B$5:B432,B432,$C$5:C432,"Scarico")&lt;0,"Giacenza insufficiente",""),""))))</f>
        <v/>
      </c>
    </row>
    <row r="433" customFormat="false" ht="15" hidden="false" customHeight="false" outlineLevel="0" collapsed="false">
      <c r="A433" s="18"/>
      <c r="B433" s="12"/>
      <c r="C433" s="13"/>
      <c r="D433" s="13"/>
      <c r="E433" s="12"/>
      <c r="F433" s="14"/>
      <c r="G433" s="12"/>
      <c r="H433" s="19" t="str">
        <f aca="false">IF(B433="","",IFERROR(INDEX(Prodotti!$B$5:$B$504,MATCH(B433,Prodotti!$A$5:$A$504,0)),"Codice non trovato"))</f>
        <v/>
      </c>
      <c r="I433" s="17" t="str">
        <f aca="false">IF(OR(D433="",F433=""),"",D433*F433)</f>
        <v/>
      </c>
      <c r="J433" s="17" t="str">
        <f aca="false">IF(OR(C433&lt;&gt;"Scarico",D433="",F433="",B433=""),"",D433*(F433-IFERROR(INDEX(Prodotti!$F$5:$F$504,MATCH(B433,Prodotti!$A$5:$A$504,0)),0)))</f>
        <v/>
      </c>
      <c r="K433" s="19" t="str">
        <f aca="false">IF(B433="","",IF(ISNA(MATCH(B433,Prodotti!$A$5:$A$504,0)),"Codice non trovato",IF(OR(C433="",D433=""),"Manca tipo o quantità",IF(C433="Scarico",IF(SUMIFS($D$5:D433,$B$5:B433,B433,$C$5:C433,"Carico")-SUMIFS($D$5:D433,$B$5:B433,B433,$C$5:C433,"Scarico")&lt;0,"Giacenza insufficiente",""),""))))</f>
        <v/>
      </c>
    </row>
    <row r="434" customFormat="false" ht="15" hidden="false" customHeight="false" outlineLevel="0" collapsed="false">
      <c r="A434" s="18"/>
      <c r="B434" s="12"/>
      <c r="C434" s="13"/>
      <c r="D434" s="13"/>
      <c r="E434" s="12"/>
      <c r="F434" s="14"/>
      <c r="G434" s="12"/>
      <c r="H434" s="19" t="str">
        <f aca="false">IF(B434="","",IFERROR(INDEX(Prodotti!$B$5:$B$504,MATCH(B434,Prodotti!$A$5:$A$504,0)),"Codice non trovato"))</f>
        <v/>
      </c>
      <c r="I434" s="17" t="str">
        <f aca="false">IF(OR(D434="",F434=""),"",D434*F434)</f>
        <v/>
      </c>
      <c r="J434" s="17" t="str">
        <f aca="false">IF(OR(C434&lt;&gt;"Scarico",D434="",F434="",B434=""),"",D434*(F434-IFERROR(INDEX(Prodotti!$F$5:$F$504,MATCH(B434,Prodotti!$A$5:$A$504,0)),0)))</f>
        <v/>
      </c>
      <c r="K434" s="19" t="str">
        <f aca="false">IF(B434="","",IF(ISNA(MATCH(B434,Prodotti!$A$5:$A$504,0)),"Codice non trovato",IF(OR(C434="",D434=""),"Manca tipo o quantità",IF(C434="Scarico",IF(SUMIFS($D$5:D434,$B$5:B434,B434,$C$5:C434,"Carico")-SUMIFS($D$5:D434,$B$5:B434,B434,$C$5:C434,"Scarico")&lt;0,"Giacenza insufficiente",""),""))))</f>
        <v/>
      </c>
    </row>
    <row r="435" customFormat="false" ht="15" hidden="false" customHeight="false" outlineLevel="0" collapsed="false">
      <c r="A435" s="18"/>
      <c r="B435" s="12"/>
      <c r="C435" s="13"/>
      <c r="D435" s="13"/>
      <c r="E435" s="12"/>
      <c r="F435" s="14"/>
      <c r="G435" s="12"/>
      <c r="H435" s="19" t="str">
        <f aca="false">IF(B435="","",IFERROR(INDEX(Prodotti!$B$5:$B$504,MATCH(B435,Prodotti!$A$5:$A$504,0)),"Codice non trovato"))</f>
        <v/>
      </c>
      <c r="I435" s="17" t="str">
        <f aca="false">IF(OR(D435="",F435=""),"",D435*F435)</f>
        <v/>
      </c>
      <c r="J435" s="17" t="str">
        <f aca="false">IF(OR(C435&lt;&gt;"Scarico",D435="",F435="",B435=""),"",D435*(F435-IFERROR(INDEX(Prodotti!$F$5:$F$504,MATCH(B435,Prodotti!$A$5:$A$504,0)),0)))</f>
        <v/>
      </c>
      <c r="K435" s="19" t="str">
        <f aca="false">IF(B435="","",IF(ISNA(MATCH(B435,Prodotti!$A$5:$A$504,0)),"Codice non trovato",IF(OR(C435="",D435=""),"Manca tipo o quantità",IF(C435="Scarico",IF(SUMIFS($D$5:D435,$B$5:B435,B435,$C$5:C435,"Carico")-SUMIFS($D$5:D435,$B$5:B435,B435,$C$5:C435,"Scarico")&lt;0,"Giacenza insufficiente",""),""))))</f>
        <v/>
      </c>
    </row>
    <row r="436" customFormat="false" ht="15" hidden="false" customHeight="false" outlineLevel="0" collapsed="false">
      <c r="A436" s="18"/>
      <c r="B436" s="12"/>
      <c r="C436" s="13"/>
      <c r="D436" s="13"/>
      <c r="E436" s="12"/>
      <c r="F436" s="14"/>
      <c r="G436" s="12"/>
      <c r="H436" s="19" t="str">
        <f aca="false">IF(B436="","",IFERROR(INDEX(Prodotti!$B$5:$B$504,MATCH(B436,Prodotti!$A$5:$A$504,0)),"Codice non trovato"))</f>
        <v/>
      </c>
      <c r="I436" s="17" t="str">
        <f aca="false">IF(OR(D436="",F436=""),"",D436*F436)</f>
        <v/>
      </c>
      <c r="J436" s="17" t="str">
        <f aca="false">IF(OR(C436&lt;&gt;"Scarico",D436="",F436="",B436=""),"",D436*(F436-IFERROR(INDEX(Prodotti!$F$5:$F$504,MATCH(B436,Prodotti!$A$5:$A$504,0)),0)))</f>
        <v/>
      </c>
      <c r="K436" s="19" t="str">
        <f aca="false">IF(B436="","",IF(ISNA(MATCH(B436,Prodotti!$A$5:$A$504,0)),"Codice non trovato",IF(OR(C436="",D436=""),"Manca tipo o quantità",IF(C436="Scarico",IF(SUMIFS($D$5:D436,$B$5:B436,B436,$C$5:C436,"Carico")-SUMIFS($D$5:D436,$B$5:B436,B436,$C$5:C436,"Scarico")&lt;0,"Giacenza insufficiente",""),""))))</f>
        <v/>
      </c>
    </row>
    <row r="437" customFormat="false" ht="15" hidden="false" customHeight="false" outlineLevel="0" collapsed="false">
      <c r="A437" s="18"/>
      <c r="B437" s="12"/>
      <c r="C437" s="13"/>
      <c r="D437" s="13"/>
      <c r="E437" s="12"/>
      <c r="F437" s="14"/>
      <c r="G437" s="12"/>
      <c r="H437" s="19" t="str">
        <f aca="false">IF(B437="","",IFERROR(INDEX(Prodotti!$B$5:$B$504,MATCH(B437,Prodotti!$A$5:$A$504,0)),"Codice non trovato"))</f>
        <v/>
      </c>
      <c r="I437" s="17" t="str">
        <f aca="false">IF(OR(D437="",F437=""),"",D437*F437)</f>
        <v/>
      </c>
      <c r="J437" s="17" t="str">
        <f aca="false">IF(OR(C437&lt;&gt;"Scarico",D437="",F437="",B437=""),"",D437*(F437-IFERROR(INDEX(Prodotti!$F$5:$F$504,MATCH(B437,Prodotti!$A$5:$A$504,0)),0)))</f>
        <v/>
      </c>
      <c r="K437" s="19" t="str">
        <f aca="false">IF(B437="","",IF(ISNA(MATCH(B437,Prodotti!$A$5:$A$504,0)),"Codice non trovato",IF(OR(C437="",D437=""),"Manca tipo o quantità",IF(C437="Scarico",IF(SUMIFS($D$5:D437,$B$5:B437,B437,$C$5:C437,"Carico")-SUMIFS($D$5:D437,$B$5:B437,B437,$C$5:C437,"Scarico")&lt;0,"Giacenza insufficiente",""),""))))</f>
        <v/>
      </c>
    </row>
    <row r="438" customFormat="false" ht="15" hidden="false" customHeight="false" outlineLevel="0" collapsed="false">
      <c r="A438" s="18"/>
      <c r="B438" s="12"/>
      <c r="C438" s="13"/>
      <c r="D438" s="13"/>
      <c r="E438" s="12"/>
      <c r="F438" s="14"/>
      <c r="G438" s="12"/>
      <c r="H438" s="19" t="str">
        <f aca="false">IF(B438="","",IFERROR(INDEX(Prodotti!$B$5:$B$504,MATCH(B438,Prodotti!$A$5:$A$504,0)),"Codice non trovato"))</f>
        <v/>
      </c>
      <c r="I438" s="17" t="str">
        <f aca="false">IF(OR(D438="",F438=""),"",D438*F438)</f>
        <v/>
      </c>
      <c r="J438" s="17" t="str">
        <f aca="false">IF(OR(C438&lt;&gt;"Scarico",D438="",F438="",B438=""),"",D438*(F438-IFERROR(INDEX(Prodotti!$F$5:$F$504,MATCH(B438,Prodotti!$A$5:$A$504,0)),0)))</f>
        <v/>
      </c>
      <c r="K438" s="19" t="str">
        <f aca="false">IF(B438="","",IF(ISNA(MATCH(B438,Prodotti!$A$5:$A$504,0)),"Codice non trovato",IF(OR(C438="",D438=""),"Manca tipo o quantità",IF(C438="Scarico",IF(SUMIFS($D$5:D438,$B$5:B438,B438,$C$5:C438,"Carico")-SUMIFS($D$5:D438,$B$5:B438,B438,$C$5:C438,"Scarico")&lt;0,"Giacenza insufficiente",""),""))))</f>
        <v/>
      </c>
    </row>
    <row r="439" customFormat="false" ht="15" hidden="false" customHeight="false" outlineLevel="0" collapsed="false">
      <c r="A439" s="18"/>
      <c r="B439" s="12"/>
      <c r="C439" s="13"/>
      <c r="D439" s="13"/>
      <c r="E439" s="12"/>
      <c r="F439" s="14"/>
      <c r="G439" s="12"/>
      <c r="H439" s="19" t="str">
        <f aca="false">IF(B439="","",IFERROR(INDEX(Prodotti!$B$5:$B$504,MATCH(B439,Prodotti!$A$5:$A$504,0)),"Codice non trovato"))</f>
        <v/>
      </c>
      <c r="I439" s="17" t="str">
        <f aca="false">IF(OR(D439="",F439=""),"",D439*F439)</f>
        <v/>
      </c>
      <c r="J439" s="17" t="str">
        <f aca="false">IF(OR(C439&lt;&gt;"Scarico",D439="",F439="",B439=""),"",D439*(F439-IFERROR(INDEX(Prodotti!$F$5:$F$504,MATCH(B439,Prodotti!$A$5:$A$504,0)),0)))</f>
        <v/>
      </c>
      <c r="K439" s="19" t="str">
        <f aca="false">IF(B439="","",IF(ISNA(MATCH(B439,Prodotti!$A$5:$A$504,0)),"Codice non trovato",IF(OR(C439="",D439=""),"Manca tipo o quantità",IF(C439="Scarico",IF(SUMIFS($D$5:D439,$B$5:B439,B439,$C$5:C439,"Carico")-SUMIFS($D$5:D439,$B$5:B439,B439,$C$5:C439,"Scarico")&lt;0,"Giacenza insufficiente",""),""))))</f>
        <v/>
      </c>
    </row>
    <row r="440" customFormat="false" ht="15" hidden="false" customHeight="false" outlineLevel="0" collapsed="false">
      <c r="A440" s="18"/>
      <c r="B440" s="12"/>
      <c r="C440" s="13"/>
      <c r="D440" s="13"/>
      <c r="E440" s="12"/>
      <c r="F440" s="14"/>
      <c r="G440" s="12"/>
      <c r="H440" s="19" t="str">
        <f aca="false">IF(B440="","",IFERROR(INDEX(Prodotti!$B$5:$B$504,MATCH(B440,Prodotti!$A$5:$A$504,0)),"Codice non trovato"))</f>
        <v/>
      </c>
      <c r="I440" s="17" t="str">
        <f aca="false">IF(OR(D440="",F440=""),"",D440*F440)</f>
        <v/>
      </c>
      <c r="J440" s="17" t="str">
        <f aca="false">IF(OR(C440&lt;&gt;"Scarico",D440="",F440="",B440=""),"",D440*(F440-IFERROR(INDEX(Prodotti!$F$5:$F$504,MATCH(B440,Prodotti!$A$5:$A$504,0)),0)))</f>
        <v/>
      </c>
      <c r="K440" s="19" t="str">
        <f aca="false">IF(B440="","",IF(ISNA(MATCH(B440,Prodotti!$A$5:$A$504,0)),"Codice non trovato",IF(OR(C440="",D440=""),"Manca tipo o quantità",IF(C440="Scarico",IF(SUMIFS($D$5:D440,$B$5:B440,B440,$C$5:C440,"Carico")-SUMIFS($D$5:D440,$B$5:B440,B440,$C$5:C440,"Scarico")&lt;0,"Giacenza insufficiente",""),""))))</f>
        <v/>
      </c>
    </row>
    <row r="441" customFormat="false" ht="15" hidden="false" customHeight="false" outlineLevel="0" collapsed="false">
      <c r="A441" s="18"/>
      <c r="B441" s="12"/>
      <c r="C441" s="13"/>
      <c r="D441" s="13"/>
      <c r="E441" s="12"/>
      <c r="F441" s="14"/>
      <c r="G441" s="12"/>
      <c r="H441" s="19" t="str">
        <f aca="false">IF(B441="","",IFERROR(INDEX(Prodotti!$B$5:$B$504,MATCH(B441,Prodotti!$A$5:$A$504,0)),"Codice non trovato"))</f>
        <v/>
      </c>
      <c r="I441" s="17" t="str">
        <f aca="false">IF(OR(D441="",F441=""),"",D441*F441)</f>
        <v/>
      </c>
      <c r="J441" s="17" t="str">
        <f aca="false">IF(OR(C441&lt;&gt;"Scarico",D441="",F441="",B441=""),"",D441*(F441-IFERROR(INDEX(Prodotti!$F$5:$F$504,MATCH(B441,Prodotti!$A$5:$A$504,0)),0)))</f>
        <v/>
      </c>
      <c r="K441" s="19" t="str">
        <f aca="false">IF(B441="","",IF(ISNA(MATCH(B441,Prodotti!$A$5:$A$504,0)),"Codice non trovato",IF(OR(C441="",D441=""),"Manca tipo o quantità",IF(C441="Scarico",IF(SUMIFS($D$5:D441,$B$5:B441,B441,$C$5:C441,"Carico")-SUMIFS($D$5:D441,$B$5:B441,B441,$C$5:C441,"Scarico")&lt;0,"Giacenza insufficiente",""),""))))</f>
        <v/>
      </c>
    </row>
    <row r="442" customFormat="false" ht="15" hidden="false" customHeight="false" outlineLevel="0" collapsed="false">
      <c r="A442" s="18"/>
      <c r="B442" s="12"/>
      <c r="C442" s="13"/>
      <c r="D442" s="13"/>
      <c r="E442" s="12"/>
      <c r="F442" s="14"/>
      <c r="G442" s="12"/>
      <c r="H442" s="19" t="str">
        <f aca="false">IF(B442="","",IFERROR(INDEX(Prodotti!$B$5:$B$504,MATCH(B442,Prodotti!$A$5:$A$504,0)),"Codice non trovato"))</f>
        <v/>
      </c>
      <c r="I442" s="17" t="str">
        <f aca="false">IF(OR(D442="",F442=""),"",D442*F442)</f>
        <v/>
      </c>
      <c r="J442" s="17" t="str">
        <f aca="false">IF(OR(C442&lt;&gt;"Scarico",D442="",F442="",B442=""),"",D442*(F442-IFERROR(INDEX(Prodotti!$F$5:$F$504,MATCH(B442,Prodotti!$A$5:$A$504,0)),0)))</f>
        <v/>
      </c>
      <c r="K442" s="19" t="str">
        <f aca="false">IF(B442="","",IF(ISNA(MATCH(B442,Prodotti!$A$5:$A$504,0)),"Codice non trovato",IF(OR(C442="",D442=""),"Manca tipo o quantità",IF(C442="Scarico",IF(SUMIFS($D$5:D442,$B$5:B442,B442,$C$5:C442,"Carico")-SUMIFS($D$5:D442,$B$5:B442,B442,$C$5:C442,"Scarico")&lt;0,"Giacenza insufficiente",""),""))))</f>
        <v/>
      </c>
    </row>
    <row r="443" customFormat="false" ht="15" hidden="false" customHeight="false" outlineLevel="0" collapsed="false">
      <c r="A443" s="18"/>
      <c r="B443" s="12"/>
      <c r="C443" s="13"/>
      <c r="D443" s="13"/>
      <c r="E443" s="12"/>
      <c r="F443" s="14"/>
      <c r="G443" s="12"/>
      <c r="H443" s="19" t="str">
        <f aca="false">IF(B443="","",IFERROR(INDEX(Prodotti!$B$5:$B$504,MATCH(B443,Prodotti!$A$5:$A$504,0)),"Codice non trovato"))</f>
        <v/>
      </c>
      <c r="I443" s="17" t="str">
        <f aca="false">IF(OR(D443="",F443=""),"",D443*F443)</f>
        <v/>
      </c>
      <c r="J443" s="17" t="str">
        <f aca="false">IF(OR(C443&lt;&gt;"Scarico",D443="",F443="",B443=""),"",D443*(F443-IFERROR(INDEX(Prodotti!$F$5:$F$504,MATCH(B443,Prodotti!$A$5:$A$504,0)),0)))</f>
        <v/>
      </c>
      <c r="K443" s="19" t="str">
        <f aca="false">IF(B443="","",IF(ISNA(MATCH(B443,Prodotti!$A$5:$A$504,0)),"Codice non trovato",IF(OR(C443="",D443=""),"Manca tipo o quantità",IF(C443="Scarico",IF(SUMIFS($D$5:D443,$B$5:B443,B443,$C$5:C443,"Carico")-SUMIFS($D$5:D443,$B$5:B443,B443,$C$5:C443,"Scarico")&lt;0,"Giacenza insufficiente",""),""))))</f>
        <v/>
      </c>
    </row>
    <row r="444" customFormat="false" ht="15" hidden="false" customHeight="false" outlineLevel="0" collapsed="false">
      <c r="A444" s="18"/>
      <c r="B444" s="12"/>
      <c r="C444" s="13"/>
      <c r="D444" s="13"/>
      <c r="E444" s="12"/>
      <c r="F444" s="14"/>
      <c r="G444" s="12"/>
      <c r="H444" s="19" t="str">
        <f aca="false">IF(B444="","",IFERROR(INDEX(Prodotti!$B$5:$B$504,MATCH(B444,Prodotti!$A$5:$A$504,0)),"Codice non trovato"))</f>
        <v/>
      </c>
      <c r="I444" s="17" t="str">
        <f aca="false">IF(OR(D444="",F444=""),"",D444*F444)</f>
        <v/>
      </c>
      <c r="J444" s="17" t="str">
        <f aca="false">IF(OR(C444&lt;&gt;"Scarico",D444="",F444="",B444=""),"",D444*(F444-IFERROR(INDEX(Prodotti!$F$5:$F$504,MATCH(B444,Prodotti!$A$5:$A$504,0)),0)))</f>
        <v/>
      </c>
      <c r="K444" s="19" t="str">
        <f aca="false">IF(B444="","",IF(ISNA(MATCH(B444,Prodotti!$A$5:$A$504,0)),"Codice non trovato",IF(OR(C444="",D444=""),"Manca tipo o quantità",IF(C444="Scarico",IF(SUMIFS($D$5:D444,$B$5:B444,B444,$C$5:C444,"Carico")-SUMIFS($D$5:D444,$B$5:B444,B444,$C$5:C444,"Scarico")&lt;0,"Giacenza insufficiente",""),""))))</f>
        <v/>
      </c>
    </row>
    <row r="445" customFormat="false" ht="15" hidden="false" customHeight="false" outlineLevel="0" collapsed="false">
      <c r="A445" s="18"/>
      <c r="B445" s="12"/>
      <c r="C445" s="13"/>
      <c r="D445" s="13"/>
      <c r="E445" s="12"/>
      <c r="F445" s="14"/>
      <c r="G445" s="12"/>
      <c r="H445" s="19" t="str">
        <f aca="false">IF(B445="","",IFERROR(INDEX(Prodotti!$B$5:$B$504,MATCH(B445,Prodotti!$A$5:$A$504,0)),"Codice non trovato"))</f>
        <v/>
      </c>
      <c r="I445" s="17" t="str">
        <f aca="false">IF(OR(D445="",F445=""),"",D445*F445)</f>
        <v/>
      </c>
      <c r="J445" s="17" t="str">
        <f aca="false">IF(OR(C445&lt;&gt;"Scarico",D445="",F445="",B445=""),"",D445*(F445-IFERROR(INDEX(Prodotti!$F$5:$F$504,MATCH(B445,Prodotti!$A$5:$A$504,0)),0)))</f>
        <v/>
      </c>
      <c r="K445" s="19" t="str">
        <f aca="false">IF(B445="","",IF(ISNA(MATCH(B445,Prodotti!$A$5:$A$504,0)),"Codice non trovato",IF(OR(C445="",D445=""),"Manca tipo o quantità",IF(C445="Scarico",IF(SUMIFS($D$5:D445,$B$5:B445,B445,$C$5:C445,"Carico")-SUMIFS($D$5:D445,$B$5:B445,B445,$C$5:C445,"Scarico")&lt;0,"Giacenza insufficiente",""),""))))</f>
        <v/>
      </c>
    </row>
    <row r="446" customFormat="false" ht="15" hidden="false" customHeight="false" outlineLevel="0" collapsed="false">
      <c r="A446" s="18"/>
      <c r="B446" s="12"/>
      <c r="C446" s="13"/>
      <c r="D446" s="13"/>
      <c r="E446" s="12"/>
      <c r="F446" s="14"/>
      <c r="G446" s="12"/>
      <c r="H446" s="19" t="str">
        <f aca="false">IF(B446="","",IFERROR(INDEX(Prodotti!$B$5:$B$504,MATCH(B446,Prodotti!$A$5:$A$504,0)),"Codice non trovato"))</f>
        <v/>
      </c>
      <c r="I446" s="17" t="str">
        <f aca="false">IF(OR(D446="",F446=""),"",D446*F446)</f>
        <v/>
      </c>
      <c r="J446" s="17" t="str">
        <f aca="false">IF(OR(C446&lt;&gt;"Scarico",D446="",F446="",B446=""),"",D446*(F446-IFERROR(INDEX(Prodotti!$F$5:$F$504,MATCH(B446,Prodotti!$A$5:$A$504,0)),0)))</f>
        <v/>
      </c>
      <c r="K446" s="19" t="str">
        <f aca="false">IF(B446="","",IF(ISNA(MATCH(B446,Prodotti!$A$5:$A$504,0)),"Codice non trovato",IF(OR(C446="",D446=""),"Manca tipo o quantità",IF(C446="Scarico",IF(SUMIFS($D$5:D446,$B$5:B446,B446,$C$5:C446,"Carico")-SUMIFS($D$5:D446,$B$5:B446,B446,$C$5:C446,"Scarico")&lt;0,"Giacenza insufficiente",""),""))))</f>
        <v/>
      </c>
    </row>
    <row r="447" customFormat="false" ht="15" hidden="false" customHeight="false" outlineLevel="0" collapsed="false">
      <c r="A447" s="18"/>
      <c r="B447" s="12"/>
      <c r="C447" s="13"/>
      <c r="D447" s="13"/>
      <c r="E447" s="12"/>
      <c r="F447" s="14"/>
      <c r="G447" s="12"/>
      <c r="H447" s="19" t="str">
        <f aca="false">IF(B447="","",IFERROR(INDEX(Prodotti!$B$5:$B$504,MATCH(B447,Prodotti!$A$5:$A$504,0)),"Codice non trovato"))</f>
        <v/>
      </c>
      <c r="I447" s="17" t="str">
        <f aca="false">IF(OR(D447="",F447=""),"",D447*F447)</f>
        <v/>
      </c>
      <c r="J447" s="17" t="str">
        <f aca="false">IF(OR(C447&lt;&gt;"Scarico",D447="",F447="",B447=""),"",D447*(F447-IFERROR(INDEX(Prodotti!$F$5:$F$504,MATCH(B447,Prodotti!$A$5:$A$504,0)),0)))</f>
        <v/>
      </c>
      <c r="K447" s="19" t="str">
        <f aca="false">IF(B447="","",IF(ISNA(MATCH(B447,Prodotti!$A$5:$A$504,0)),"Codice non trovato",IF(OR(C447="",D447=""),"Manca tipo o quantità",IF(C447="Scarico",IF(SUMIFS($D$5:D447,$B$5:B447,B447,$C$5:C447,"Carico")-SUMIFS($D$5:D447,$B$5:B447,B447,$C$5:C447,"Scarico")&lt;0,"Giacenza insufficiente",""),""))))</f>
        <v/>
      </c>
    </row>
    <row r="448" customFormat="false" ht="15" hidden="false" customHeight="false" outlineLevel="0" collapsed="false">
      <c r="A448" s="18"/>
      <c r="B448" s="12"/>
      <c r="C448" s="13"/>
      <c r="D448" s="13"/>
      <c r="E448" s="12"/>
      <c r="F448" s="14"/>
      <c r="G448" s="12"/>
      <c r="H448" s="19" t="str">
        <f aca="false">IF(B448="","",IFERROR(INDEX(Prodotti!$B$5:$B$504,MATCH(B448,Prodotti!$A$5:$A$504,0)),"Codice non trovato"))</f>
        <v/>
      </c>
      <c r="I448" s="17" t="str">
        <f aca="false">IF(OR(D448="",F448=""),"",D448*F448)</f>
        <v/>
      </c>
      <c r="J448" s="17" t="str">
        <f aca="false">IF(OR(C448&lt;&gt;"Scarico",D448="",F448="",B448=""),"",D448*(F448-IFERROR(INDEX(Prodotti!$F$5:$F$504,MATCH(B448,Prodotti!$A$5:$A$504,0)),0)))</f>
        <v/>
      </c>
      <c r="K448" s="19" t="str">
        <f aca="false">IF(B448="","",IF(ISNA(MATCH(B448,Prodotti!$A$5:$A$504,0)),"Codice non trovato",IF(OR(C448="",D448=""),"Manca tipo o quantità",IF(C448="Scarico",IF(SUMIFS($D$5:D448,$B$5:B448,B448,$C$5:C448,"Carico")-SUMIFS($D$5:D448,$B$5:B448,B448,$C$5:C448,"Scarico")&lt;0,"Giacenza insufficiente",""),""))))</f>
        <v/>
      </c>
    </row>
    <row r="449" customFormat="false" ht="15" hidden="false" customHeight="false" outlineLevel="0" collapsed="false">
      <c r="A449" s="18"/>
      <c r="B449" s="12"/>
      <c r="C449" s="13"/>
      <c r="D449" s="13"/>
      <c r="E449" s="12"/>
      <c r="F449" s="14"/>
      <c r="G449" s="12"/>
      <c r="H449" s="19" t="str">
        <f aca="false">IF(B449="","",IFERROR(INDEX(Prodotti!$B$5:$B$504,MATCH(B449,Prodotti!$A$5:$A$504,0)),"Codice non trovato"))</f>
        <v/>
      </c>
      <c r="I449" s="17" t="str">
        <f aca="false">IF(OR(D449="",F449=""),"",D449*F449)</f>
        <v/>
      </c>
      <c r="J449" s="17" t="str">
        <f aca="false">IF(OR(C449&lt;&gt;"Scarico",D449="",F449="",B449=""),"",D449*(F449-IFERROR(INDEX(Prodotti!$F$5:$F$504,MATCH(B449,Prodotti!$A$5:$A$504,0)),0)))</f>
        <v/>
      </c>
      <c r="K449" s="19" t="str">
        <f aca="false">IF(B449="","",IF(ISNA(MATCH(B449,Prodotti!$A$5:$A$504,0)),"Codice non trovato",IF(OR(C449="",D449=""),"Manca tipo o quantità",IF(C449="Scarico",IF(SUMIFS($D$5:D449,$B$5:B449,B449,$C$5:C449,"Carico")-SUMIFS($D$5:D449,$B$5:B449,B449,$C$5:C449,"Scarico")&lt;0,"Giacenza insufficiente",""),""))))</f>
        <v/>
      </c>
    </row>
    <row r="450" customFormat="false" ht="15" hidden="false" customHeight="false" outlineLevel="0" collapsed="false">
      <c r="A450" s="18"/>
      <c r="B450" s="12"/>
      <c r="C450" s="13"/>
      <c r="D450" s="13"/>
      <c r="E450" s="12"/>
      <c r="F450" s="14"/>
      <c r="G450" s="12"/>
      <c r="H450" s="19" t="str">
        <f aca="false">IF(B450="","",IFERROR(INDEX(Prodotti!$B$5:$B$504,MATCH(B450,Prodotti!$A$5:$A$504,0)),"Codice non trovato"))</f>
        <v/>
      </c>
      <c r="I450" s="17" t="str">
        <f aca="false">IF(OR(D450="",F450=""),"",D450*F450)</f>
        <v/>
      </c>
      <c r="J450" s="17" t="str">
        <f aca="false">IF(OR(C450&lt;&gt;"Scarico",D450="",F450="",B450=""),"",D450*(F450-IFERROR(INDEX(Prodotti!$F$5:$F$504,MATCH(B450,Prodotti!$A$5:$A$504,0)),0)))</f>
        <v/>
      </c>
      <c r="K450" s="19" t="str">
        <f aca="false">IF(B450="","",IF(ISNA(MATCH(B450,Prodotti!$A$5:$A$504,0)),"Codice non trovato",IF(OR(C450="",D450=""),"Manca tipo o quantità",IF(C450="Scarico",IF(SUMIFS($D$5:D450,$B$5:B450,B450,$C$5:C450,"Carico")-SUMIFS($D$5:D450,$B$5:B450,B450,$C$5:C450,"Scarico")&lt;0,"Giacenza insufficiente",""),""))))</f>
        <v/>
      </c>
    </row>
    <row r="451" customFormat="false" ht="15" hidden="false" customHeight="false" outlineLevel="0" collapsed="false">
      <c r="A451" s="18"/>
      <c r="B451" s="12"/>
      <c r="C451" s="13"/>
      <c r="D451" s="13"/>
      <c r="E451" s="12"/>
      <c r="F451" s="14"/>
      <c r="G451" s="12"/>
      <c r="H451" s="19" t="str">
        <f aca="false">IF(B451="","",IFERROR(INDEX(Prodotti!$B$5:$B$504,MATCH(B451,Prodotti!$A$5:$A$504,0)),"Codice non trovato"))</f>
        <v/>
      </c>
      <c r="I451" s="17" t="str">
        <f aca="false">IF(OR(D451="",F451=""),"",D451*F451)</f>
        <v/>
      </c>
      <c r="J451" s="17" t="str">
        <f aca="false">IF(OR(C451&lt;&gt;"Scarico",D451="",F451="",B451=""),"",D451*(F451-IFERROR(INDEX(Prodotti!$F$5:$F$504,MATCH(B451,Prodotti!$A$5:$A$504,0)),0)))</f>
        <v/>
      </c>
      <c r="K451" s="19" t="str">
        <f aca="false">IF(B451="","",IF(ISNA(MATCH(B451,Prodotti!$A$5:$A$504,0)),"Codice non trovato",IF(OR(C451="",D451=""),"Manca tipo o quantità",IF(C451="Scarico",IF(SUMIFS($D$5:D451,$B$5:B451,B451,$C$5:C451,"Carico")-SUMIFS($D$5:D451,$B$5:B451,B451,$C$5:C451,"Scarico")&lt;0,"Giacenza insufficiente",""),""))))</f>
        <v/>
      </c>
    </row>
    <row r="452" customFormat="false" ht="15" hidden="false" customHeight="false" outlineLevel="0" collapsed="false">
      <c r="A452" s="18"/>
      <c r="B452" s="12"/>
      <c r="C452" s="13"/>
      <c r="D452" s="13"/>
      <c r="E452" s="12"/>
      <c r="F452" s="14"/>
      <c r="G452" s="12"/>
      <c r="H452" s="19" t="str">
        <f aca="false">IF(B452="","",IFERROR(INDEX(Prodotti!$B$5:$B$504,MATCH(B452,Prodotti!$A$5:$A$504,0)),"Codice non trovato"))</f>
        <v/>
      </c>
      <c r="I452" s="17" t="str">
        <f aca="false">IF(OR(D452="",F452=""),"",D452*F452)</f>
        <v/>
      </c>
      <c r="J452" s="17" t="str">
        <f aca="false">IF(OR(C452&lt;&gt;"Scarico",D452="",F452="",B452=""),"",D452*(F452-IFERROR(INDEX(Prodotti!$F$5:$F$504,MATCH(B452,Prodotti!$A$5:$A$504,0)),0)))</f>
        <v/>
      </c>
      <c r="K452" s="19" t="str">
        <f aca="false">IF(B452="","",IF(ISNA(MATCH(B452,Prodotti!$A$5:$A$504,0)),"Codice non trovato",IF(OR(C452="",D452=""),"Manca tipo o quantità",IF(C452="Scarico",IF(SUMIFS($D$5:D452,$B$5:B452,B452,$C$5:C452,"Carico")-SUMIFS($D$5:D452,$B$5:B452,B452,$C$5:C452,"Scarico")&lt;0,"Giacenza insufficiente",""),""))))</f>
        <v/>
      </c>
    </row>
    <row r="453" customFormat="false" ht="15" hidden="false" customHeight="false" outlineLevel="0" collapsed="false">
      <c r="A453" s="18"/>
      <c r="B453" s="12"/>
      <c r="C453" s="13"/>
      <c r="D453" s="13"/>
      <c r="E453" s="12"/>
      <c r="F453" s="14"/>
      <c r="G453" s="12"/>
      <c r="H453" s="19" t="str">
        <f aca="false">IF(B453="","",IFERROR(INDEX(Prodotti!$B$5:$B$504,MATCH(B453,Prodotti!$A$5:$A$504,0)),"Codice non trovato"))</f>
        <v/>
      </c>
      <c r="I453" s="17" t="str">
        <f aca="false">IF(OR(D453="",F453=""),"",D453*F453)</f>
        <v/>
      </c>
      <c r="J453" s="17" t="str">
        <f aca="false">IF(OR(C453&lt;&gt;"Scarico",D453="",F453="",B453=""),"",D453*(F453-IFERROR(INDEX(Prodotti!$F$5:$F$504,MATCH(B453,Prodotti!$A$5:$A$504,0)),0)))</f>
        <v/>
      </c>
      <c r="K453" s="19" t="str">
        <f aca="false">IF(B453="","",IF(ISNA(MATCH(B453,Prodotti!$A$5:$A$504,0)),"Codice non trovato",IF(OR(C453="",D453=""),"Manca tipo o quantità",IF(C453="Scarico",IF(SUMIFS($D$5:D453,$B$5:B453,B453,$C$5:C453,"Carico")-SUMIFS($D$5:D453,$B$5:B453,B453,$C$5:C453,"Scarico")&lt;0,"Giacenza insufficiente",""),""))))</f>
        <v/>
      </c>
    </row>
    <row r="454" customFormat="false" ht="15" hidden="false" customHeight="false" outlineLevel="0" collapsed="false">
      <c r="A454" s="18"/>
      <c r="B454" s="12"/>
      <c r="C454" s="13"/>
      <c r="D454" s="13"/>
      <c r="E454" s="12"/>
      <c r="F454" s="14"/>
      <c r="G454" s="12"/>
      <c r="H454" s="19" t="str">
        <f aca="false">IF(B454="","",IFERROR(INDEX(Prodotti!$B$5:$B$504,MATCH(B454,Prodotti!$A$5:$A$504,0)),"Codice non trovato"))</f>
        <v/>
      </c>
      <c r="I454" s="17" t="str">
        <f aca="false">IF(OR(D454="",F454=""),"",D454*F454)</f>
        <v/>
      </c>
      <c r="J454" s="17" t="str">
        <f aca="false">IF(OR(C454&lt;&gt;"Scarico",D454="",F454="",B454=""),"",D454*(F454-IFERROR(INDEX(Prodotti!$F$5:$F$504,MATCH(B454,Prodotti!$A$5:$A$504,0)),0)))</f>
        <v/>
      </c>
      <c r="K454" s="19" t="str">
        <f aca="false">IF(B454="","",IF(ISNA(MATCH(B454,Prodotti!$A$5:$A$504,0)),"Codice non trovato",IF(OR(C454="",D454=""),"Manca tipo o quantità",IF(C454="Scarico",IF(SUMIFS($D$5:D454,$B$5:B454,B454,$C$5:C454,"Carico")-SUMIFS($D$5:D454,$B$5:B454,B454,$C$5:C454,"Scarico")&lt;0,"Giacenza insufficiente",""),""))))</f>
        <v/>
      </c>
    </row>
    <row r="455" customFormat="false" ht="15" hidden="false" customHeight="false" outlineLevel="0" collapsed="false">
      <c r="A455" s="18"/>
      <c r="B455" s="12"/>
      <c r="C455" s="13"/>
      <c r="D455" s="13"/>
      <c r="E455" s="12"/>
      <c r="F455" s="14"/>
      <c r="G455" s="12"/>
      <c r="H455" s="19" t="str">
        <f aca="false">IF(B455="","",IFERROR(INDEX(Prodotti!$B$5:$B$504,MATCH(B455,Prodotti!$A$5:$A$504,0)),"Codice non trovato"))</f>
        <v/>
      </c>
      <c r="I455" s="17" t="str">
        <f aca="false">IF(OR(D455="",F455=""),"",D455*F455)</f>
        <v/>
      </c>
      <c r="J455" s="17" t="str">
        <f aca="false">IF(OR(C455&lt;&gt;"Scarico",D455="",F455="",B455=""),"",D455*(F455-IFERROR(INDEX(Prodotti!$F$5:$F$504,MATCH(B455,Prodotti!$A$5:$A$504,0)),0)))</f>
        <v/>
      </c>
      <c r="K455" s="19" t="str">
        <f aca="false">IF(B455="","",IF(ISNA(MATCH(B455,Prodotti!$A$5:$A$504,0)),"Codice non trovato",IF(OR(C455="",D455=""),"Manca tipo o quantità",IF(C455="Scarico",IF(SUMIFS($D$5:D455,$B$5:B455,B455,$C$5:C455,"Carico")-SUMIFS($D$5:D455,$B$5:B455,B455,$C$5:C455,"Scarico")&lt;0,"Giacenza insufficiente",""),""))))</f>
        <v/>
      </c>
    </row>
    <row r="456" customFormat="false" ht="15" hidden="false" customHeight="false" outlineLevel="0" collapsed="false">
      <c r="A456" s="18"/>
      <c r="B456" s="12"/>
      <c r="C456" s="13"/>
      <c r="D456" s="13"/>
      <c r="E456" s="12"/>
      <c r="F456" s="14"/>
      <c r="G456" s="12"/>
      <c r="H456" s="19" t="str">
        <f aca="false">IF(B456="","",IFERROR(INDEX(Prodotti!$B$5:$B$504,MATCH(B456,Prodotti!$A$5:$A$504,0)),"Codice non trovato"))</f>
        <v/>
      </c>
      <c r="I456" s="17" t="str">
        <f aca="false">IF(OR(D456="",F456=""),"",D456*F456)</f>
        <v/>
      </c>
      <c r="J456" s="17" t="str">
        <f aca="false">IF(OR(C456&lt;&gt;"Scarico",D456="",F456="",B456=""),"",D456*(F456-IFERROR(INDEX(Prodotti!$F$5:$F$504,MATCH(B456,Prodotti!$A$5:$A$504,0)),0)))</f>
        <v/>
      </c>
      <c r="K456" s="19" t="str">
        <f aca="false">IF(B456="","",IF(ISNA(MATCH(B456,Prodotti!$A$5:$A$504,0)),"Codice non trovato",IF(OR(C456="",D456=""),"Manca tipo o quantità",IF(C456="Scarico",IF(SUMIFS($D$5:D456,$B$5:B456,B456,$C$5:C456,"Carico")-SUMIFS($D$5:D456,$B$5:B456,B456,$C$5:C456,"Scarico")&lt;0,"Giacenza insufficiente",""),""))))</f>
        <v/>
      </c>
    </row>
    <row r="457" customFormat="false" ht="15" hidden="false" customHeight="false" outlineLevel="0" collapsed="false">
      <c r="A457" s="18"/>
      <c r="B457" s="12"/>
      <c r="C457" s="13"/>
      <c r="D457" s="13"/>
      <c r="E457" s="12"/>
      <c r="F457" s="14"/>
      <c r="G457" s="12"/>
      <c r="H457" s="19" t="str">
        <f aca="false">IF(B457="","",IFERROR(INDEX(Prodotti!$B$5:$B$504,MATCH(B457,Prodotti!$A$5:$A$504,0)),"Codice non trovato"))</f>
        <v/>
      </c>
      <c r="I457" s="17" t="str">
        <f aca="false">IF(OR(D457="",F457=""),"",D457*F457)</f>
        <v/>
      </c>
      <c r="J457" s="17" t="str">
        <f aca="false">IF(OR(C457&lt;&gt;"Scarico",D457="",F457="",B457=""),"",D457*(F457-IFERROR(INDEX(Prodotti!$F$5:$F$504,MATCH(B457,Prodotti!$A$5:$A$504,0)),0)))</f>
        <v/>
      </c>
      <c r="K457" s="19" t="str">
        <f aca="false">IF(B457="","",IF(ISNA(MATCH(B457,Prodotti!$A$5:$A$504,0)),"Codice non trovato",IF(OR(C457="",D457=""),"Manca tipo o quantità",IF(C457="Scarico",IF(SUMIFS($D$5:D457,$B$5:B457,B457,$C$5:C457,"Carico")-SUMIFS($D$5:D457,$B$5:B457,B457,$C$5:C457,"Scarico")&lt;0,"Giacenza insufficiente",""),""))))</f>
        <v/>
      </c>
    </row>
    <row r="458" customFormat="false" ht="15" hidden="false" customHeight="false" outlineLevel="0" collapsed="false">
      <c r="A458" s="18"/>
      <c r="B458" s="12"/>
      <c r="C458" s="13"/>
      <c r="D458" s="13"/>
      <c r="E458" s="12"/>
      <c r="F458" s="14"/>
      <c r="G458" s="12"/>
      <c r="H458" s="19" t="str">
        <f aca="false">IF(B458="","",IFERROR(INDEX(Prodotti!$B$5:$B$504,MATCH(B458,Prodotti!$A$5:$A$504,0)),"Codice non trovato"))</f>
        <v/>
      </c>
      <c r="I458" s="17" t="str">
        <f aca="false">IF(OR(D458="",F458=""),"",D458*F458)</f>
        <v/>
      </c>
      <c r="J458" s="17" t="str">
        <f aca="false">IF(OR(C458&lt;&gt;"Scarico",D458="",F458="",B458=""),"",D458*(F458-IFERROR(INDEX(Prodotti!$F$5:$F$504,MATCH(B458,Prodotti!$A$5:$A$504,0)),0)))</f>
        <v/>
      </c>
      <c r="K458" s="19" t="str">
        <f aca="false">IF(B458="","",IF(ISNA(MATCH(B458,Prodotti!$A$5:$A$504,0)),"Codice non trovato",IF(OR(C458="",D458=""),"Manca tipo o quantità",IF(C458="Scarico",IF(SUMIFS($D$5:D458,$B$5:B458,B458,$C$5:C458,"Carico")-SUMIFS($D$5:D458,$B$5:B458,B458,$C$5:C458,"Scarico")&lt;0,"Giacenza insufficiente",""),""))))</f>
        <v/>
      </c>
    </row>
    <row r="459" customFormat="false" ht="15" hidden="false" customHeight="false" outlineLevel="0" collapsed="false">
      <c r="A459" s="18"/>
      <c r="B459" s="12"/>
      <c r="C459" s="13"/>
      <c r="D459" s="13"/>
      <c r="E459" s="12"/>
      <c r="F459" s="14"/>
      <c r="G459" s="12"/>
      <c r="H459" s="19" t="str">
        <f aca="false">IF(B459="","",IFERROR(INDEX(Prodotti!$B$5:$B$504,MATCH(B459,Prodotti!$A$5:$A$504,0)),"Codice non trovato"))</f>
        <v/>
      </c>
      <c r="I459" s="17" t="str">
        <f aca="false">IF(OR(D459="",F459=""),"",D459*F459)</f>
        <v/>
      </c>
      <c r="J459" s="17" t="str">
        <f aca="false">IF(OR(C459&lt;&gt;"Scarico",D459="",F459="",B459=""),"",D459*(F459-IFERROR(INDEX(Prodotti!$F$5:$F$504,MATCH(B459,Prodotti!$A$5:$A$504,0)),0)))</f>
        <v/>
      </c>
      <c r="K459" s="19" t="str">
        <f aca="false">IF(B459="","",IF(ISNA(MATCH(B459,Prodotti!$A$5:$A$504,0)),"Codice non trovato",IF(OR(C459="",D459=""),"Manca tipo o quantità",IF(C459="Scarico",IF(SUMIFS($D$5:D459,$B$5:B459,B459,$C$5:C459,"Carico")-SUMIFS($D$5:D459,$B$5:B459,B459,$C$5:C459,"Scarico")&lt;0,"Giacenza insufficiente",""),""))))</f>
        <v/>
      </c>
    </row>
    <row r="460" customFormat="false" ht="15" hidden="false" customHeight="false" outlineLevel="0" collapsed="false">
      <c r="A460" s="18"/>
      <c r="B460" s="12"/>
      <c r="C460" s="13"/>
      <c r="D460" s="13"/>
      <c r="E460" s="12"/>
      <c r="F460" s="14"/>
      <c r="G460" s="12"/>
      <c r="H460" s="19" t="str">
        <f aca="false">IF(B460="","",IFERROR(INDEX(Prodotti!$B$5:$B$504,MATCH(B460,Prodotti!$A$5:$A$504,0)),"Codice non trovato"))</f>
        <v/>
      </c>
      <c r="I460" s="17" t="str">
        <f aca="false">IF(OR(D460="",F460=""),"",D460*F460)</f>
        <v/>
      </c>
      <c r="J460" s="17" t="str">
        <f aca="false">IF(OR(C460&lt;&gt;"Scarico",D460="",F460="",B460=""),"",D460*(F460-IFERROR(INDEX(Prodotti!$F$5:$F$504,MATCH(B460,Prodotti!$A$5:$A$504,0)),0)))</f>
        <v/>
      </c>
      <c r="K460" s="19" t="str">
        <f aca="false">IF(B460="","",IF(ISNA(MATCH(B460,Prodotti!$A$5:$A$504,0)),"Codice non trovato",IF(OR(C460="",D460=""),"Manca tipo o quantità",IF(C460="Scarico",IF(SUMIFS($D$5:D460,$B$5:B460,B460,$C$5:C460,"Carico")-SUMIFS($D$5:D460,$B$5:B460,B460,$C$5:C460,"Scarico")&lt;0,"Giacenza insufficiente",""),""))))</f>
        <v/>
      </c>
    </row>
    <row r="461" customFormat="false" ht="15" hidden="false" customHeight="false" outlineLevel="0" collapsed="false">
      <c r="A461" s="18"/>
      <c r="B461" s="12"/>
      <c r="C461" s="13"/>
      <c r="D461" s="13"/>
      <c r="E461" s="12"/>
      <c r="F461" s="14"/>
      <c r="G461" s="12"/>
      <c r="H461" s="19" t="str">
        <f aca="false">IF(B461="","",IFERROR(INDEX(Prodotti!$B$5:$B$504,MATCH(B461,Prodotti!$A$5:$A$504,0)),"Codice non trovato"))</f>
        <v/>
      </c>
      <c r="I461" s="17" t="str">
        <f aca="false">IF(OR(D461="",F461=""),"",D461*F461)</f>
        <v/>
      </c>
      <c r="J461" s="17" t="str">
        <f aca="false">IF(OR(C461&lt;&gt;"Scarico",D461="",F461="",B461=""),"",D461*(F461-IFERROR(INDEX(Prodotti!$F$5:$F$504,MATCH(B461,Prodotti!$A$5:$A$504,0)),0)))</f>
        <v/>
      </c>
      <c r="K461" s="19" t="str">
        <f aca="false">IF(B461="","",IF(ISNA(MATCH(B461,Prodotti!$A$5:$A$504,0)),"Codice non trovato",IF(OR(C461="",D461=""),"Manca tipo o quantità",IF(C461="Scarico",IF(SUMIFS($D$5:D461,$B$5:B461,B461,$C$5:C461,"Carico")-SUMIFS($D$5:D461,$B$5:B461,B461,$C$5:C461,"Scarico")&lt;0,"Giacenza insufficiente",""),""))))</f>
        <v/>
      </c>
    </row>
    <row r="462" customFormat="false" ht="15" hidden="false" customHeight="false" outlineLevel="0" collapsed="false">
      <c r="A462" s="18"/>
      <c r="B462" s="12"/>
      <c r="C462" s="13"/>
      <c r="D462" s="13"/>
      <c r="E462" s="12"/>
      <c r="F462" s="14"/>
      <c r="G462" s="12"/>
      <c r="H462" s="19" t="str">
        <f aca="false">IF(B462="","",IFERROR(INDEX(Prodotti!$B$5:$B$504,MATCH(B462,Prodotti!$A$5:$A$504,0)),"Codice non trovato"))</f>
        <v/>
      </c>
      <c r="I462" s="17" t="str">
        <f aca="false">IF(OR(D462="",F462=""),"",D462*F462)</f>
        <v/>
      </c>
      <c r="J462" s="17" t="str">
        <f aca="false">IF(OR(C462&lt;&gt;"Scarico",D462="",F462="",B462=""),"",D462*(F462-IFERROR(INDEX(Prodotti!$F$5:$F$504,MATCH(B462,Prodotti!$A$5:$A$504,0)),0)))</f>
        <v/>
      </c>
      <c r="K462" s="19" t="str">
        <f aca="false">IF(B462="","",IF(ISNA(MATCH(B462,Prodotti!$A$5:$A$504,0)),"Codice non trovato",IF(OR(C462="",D462=""),"Manca tipo o quantità",IF(C462="Scarico",IF(SUMIFS($D$5:D462,$B$5:B462,B462,$C$5:C462,"Carico")-SUMIFS($D$5:D462,$B$5:B462,B462,$C$5:C462,"Scarico")&lt;0,"Giacenza insufficiente",""),""))))</f>
        <v/>
      </c>
    </row>
    <row r="463" customFormat="false" ht="15" hidden="false" customHeight="false" outlineLevel="0" collapsed="false">
      <c r="A463" s="18"/>
      <c r="B463" s="12"/>
      <c r="C463" s="13"/>
      <c r="D463" s="13"/>
      <c r="E463" s="12"/>
      <c r="F463" s="14"/>
      <c r="G463" s="12"/>
      <c r="H463" s="19" t="str">
        <f aca="false">IF(B463="","",IFERROR(INDEX(Prodotti!$B$5:$B$504,MATCH(B463,Prodotti!$A$5:$A$504,0)),"Codice non trovato"))</f>
        <v/>
      </c>
      <c r="I463" s="17" t="str">
        <f aca="false">IF(OR(D463="",F463=""),"",D463*F463)</f>
        <v/>
      </c>
      <c r="J463" s="17" t="str">
        <f aca="false">IF(OR(C463&lt;&gt;"Scarico",D463="",F463="",B463=""),"",D463*(F463-IFERROR(INDEX(Prodotti!$F$5:$F$504,MATCH(B463,Prodotti!$A$5:$A$504,0)),0)))</f>
        <v/>
      </c>
      <c r="K463" s="19" t="str">
        <f aca="false">IF(B463="","",IF(ISNA(MATCH(B463,Prodotti!$A$5:$A$504,0)),"Codice non trovato",IF(OR(C463="",D463=""),"Manca tipo o quantità",IF(C463="Scarico",IF(SUMIFS($D$5:D463,$B$5:B463,B463,$C$5:C463,"Carico")-SUMIFS($D$5:D463,$B$5:B463,B463,$C$5:C463,"Scarico")&lt;0,"Giacenza insufficiente",""),""))))</f>
        <v/>
      </c>
    </row>
    <row r="464" customFormat="false" ht="15" hidden="false" customHeight="false" outlineLevel="0" collapsed="false">
      <c r="A464" s="18"/>
      <c r="B464" s="12"/>
      <c r="C464" s="13"/>
      <c r="D464" s="13"/>
      <c r="E464" s="12"/>
      <c r="F464" s="14"/>
      <c r="G464" s="12"/>
      <c r="H464" s="19" t="str">
        <f aca="false">IF(B464="","",IFERROR(INDEX(Prodotti!$B$5:$B$504,MATCH(B464,Prodotti!$A$5:$A$504,0)),"Codice non trovato"))</f>
        <v/>
      </c>
      <c r="I464" s="17" t="str">
        <f aca="false">IF(OR(D464="",F464=""),"",D464*F464)</f>
        <v/>
      </c>
      <c r="J464" s="17" t="str">
        <f aca="false">IF(OR(C464&lt;&gt;"Scarico",D464="",F464="",B464=""),"",D464*(F464-IFERROR(INDEX(Prodotti!$F$5:$F$504,MATCH(B464,Prodotti!$A$5:$A$504,0)),0)))</f>
        <v/>
      </c>
      <c r="K464" s="19" t="str">
        <f aca="false">IF(B464="","",IF(ISNA(MATCH(B464,Prodotti!$A$5:$A$504,0)),"Codice non trovato",IF(OR(C464="",D464=""),"Manca tipo o quantità",IF(C464="Scarico",IF(SUMIFS($D$5:D464,$B$5:B464,B464,$C$5:C464,"Carico")-SUMIFS($D$5:D464,$B$5:B464,B464,$C$5:C464,"Scarico")&lt;0,"Giacenza insufficiente",""),""))))</f>
        <v/>
      </c>
    </row>
    <row r="465" customFormat="false" ht="15" hidden="false" customHeight="false" outlineLevel="0" collapsed="false">
      <c r="A465" s="18"/>
      <c r="B465" s="12"/>
      <c r="C465" s="13"/>
      <c r="D465" s="13"/>
      <c r="E465" s="12"/>
      <c r="F465" s="14"/>
      <c r="G465" s="12"/>
      <c r="H465" s="19" t="str">
        <f aca="false">IF(B465="","",IFERROR(INDEX(Prodotti!$B$5:$B$504,MATCH(B465,Prodotti!$A$5:$A$504,0)),"Codice non trovato"))</f>
        <v/>
      </c>
      <c r="I465" s="17" t="str">
        <f aca="false">IF(OR(D465="",F465=""),"",D465*F465)</f>
        <v/>
      </c>
      <c r="J465" s="17" t="str">
        <f aca="false">IF(OR(C465&lt;&gt;"Scarico",D465="",F465="",B465=""),"",D465*(F465-IFERROR(INDEX(Prodotti!$F$5:$F$504,MATCH(B465,Prodotti!$A$5:$A$504,0)),0)))</f>
        <v/>
      </c>
      <c r="K465" s="19" t="str">
        <f aca="false">IF(B465="","",IF(ISNA(MATCH(B465,Prodotti!$A$5:$A$504,0)),"Codice non trovato",IF(OR(C465="",D465=""),"Manca tipo o quantità",IF(C465="Scarico",IF(SUMIFS($D$5:D465,$B$5:B465,B465,$C$5:C465,"Carico")-SUMIFS($D$5:D465,$B$5:B465,B465,$C$5:C465,"Scarico")&lt;0,"Giacenza insufficiente",""),""))))</f>
        <v/>
      </c>
    </row>
    <row r="466" customFormat="false" ht="15" hidden="false" customHeight="false" outlineLevel="0" collapsed="false">
      <c r="A466" s="18"/>
      <c r="B466" s="12"/>
      <c r="C466" s="13"/>
      <c r="D466" s="13"/>
      <c r="E466" s="12"/>
      <c r="F466" s="14"/>
      <c r="G466" s="12"/>
      <c r="H466" s="19" t="str">
        <f aca="false">IF(B466="","",IFERROR(INDEX(Prodotti!$B$5:$B$504,MATCH(B466,Prodotti!$A$5:$A$504,0)),"Codice non trovato"))</f>
        <v/>
      </c>
      <c r="I466" s="17" t="str">
        <f aca="false">IF(OR(D466="",F466=""),"",D466*F466)</f>
        <v/>
      </c>
      <c r="J466" s="17" t="str">
        <f aca="false">IF(OR(C466&lt;&gt;"Scarico",D466="",F466="",B466=""),"",D466*(F466-IFERROR(INDEX(Prodotti!$F$5:$F$504,MATCH(B466,Prodotti!$A$5:$A$504,0)),0)))</f>
        <v/>
      </c>
      <c r="K466" s="19" t="str">
        <f aca="false">IF(B466="","",IF(ISNA(MATCH(B466,Prodotti!$A$5:$A$504,0)),"Codice non trovato",IF(OR(C466="",D466=""),"Manca tipo o quantità",IF(C466="Scarico",IF(SUMIFS($D$5:D466,$B$5:B466,B466,$C$5:C466,"Carico")-SUMIFS($D$5:D466,$B$5:B466,B466,$C$5:C466,"Scarico")&lt;0,"Giacenza insufficiente",""),""))))</f>
        <v/>
      </c>
    </row>
    <row r="467" customFormat="false" ht="15" hidden="false" customHeight="false" outlineLevel="0" collapsed="false">
      <c r="A467" s="18"/>
      <c r="B467" s="12"/>
      <c r="C467" s="13"/>
      <c r="D467" s="13"/>
      <c r="E467" s="12"/>
      <c r="F467" s="14"/>
      <c r="G467" s="12"/>
      <c r="H467" s="19" t="str">
        <f aca="false">IF(B467="","",IFERROR(INDEX(Prodotti!$B$5:$B$504,MATCH(B467,Prodotti!$A$5:$A$504,0)),"Codice non trovato"))</f>
        <v/>
      </c>
      <c r="I467" s="17" t="str">
        <f aca="false">IF(OR(D467="",F467=""),"",D467*F467)</f>
        <v/>
      </c>
      <c r="J467" s="17" t="str">
        <f aca="false">IF(OR(C467&lt;&gt;"Scarico",D467="",F467="",B467=""),"",D467*(F467-IFERROR(INDEX(Prodotti!$F$5:$F$504,MATCH(B467,Prodotti!$A$5:$A$504,0)),0)))</f>
        <v/>
      </c>
      <c r="K467" s="19" t="str">
        <f aca="false">IF(B467="","",IF(ISNA(MATCH(B467,Prodotti!$A$5:$A$504,0)),"Codice non trovato",IF(OR(C467="",D467=""),"Manca tipo o quantità",IF(C467="Scarico",IF(SUMIFS($D$5:D467,$B$5:B467,B467,$C$5:C467,"Carico")-SUMIFS($D$5:D467,$B$5:B467,B467,$C$5:C467,"Scarico")&lt;0,"Giacenza insufficiente",""),""))))</f>
        <v/>
      </c>
    </row>
    <row r="468" customFormat="false" ht="15" hidden="false" customHeight="false" outlineLevel="0" collapsed="false">
      <c r="A468" s="18"/>
      <c r="B468" s="12"/>
      <c r="C468" s="13"/>
      <c r="D468" s="13"/>
      <c r="E468" s="12"/>
      <c r="F468" s="14"/>
      <c r="G468" s="12"/>
      <c r="H468" s="19" t="str">
        <f aca="false">IF(B468="","",IFERROR(INDEX(Prodotti!$B$5:$B$504,MATCH(B468,Prodotti!$A$5:$A$504,0)),"Codice non trovato"))</f>
        <v/>
      </c>
      <c r="I468" s="17" t="str">
        <f aca="false">IF(OR(D468="",F468=""),"",D468*F468)</f>
        <v/>
      </c>
      <c r="J468" s="17" t="str">
        <f aca="false">IF(OR(C468&lt;&gt;"Scarico",D468="",F468="",B468=""),"",D468*(F468-IFERROR(INDEX(Prodotti!$F$5:$F$504,MATCH(B468,Prodotti!$A$5:$A$504,0)),0)))</f>
        <v/>
      </c>
      <c r="K468" s="19" t="str">
        <f aca="false">IF(B468="","",IF(ISNA(MATCH(B468,Prodotti!$A$5:$A$504,0)),"Codice non trovato",IF(OR(C468="",D468=""),"Manca tipo o quantità",IF(C468="Scarico",IF(SUMIFS($D$5:D468,$B$5:B468,B468,$C$5:C468,"Carico")-SUMIFS($D$5:D468,$B$5:B468,B468,$C$5:C468,"Scarico")&lt;0,"Giacenza insufficiente",""),""))))</f>
        <v/>
      </c>
    </row>
    <row r="469" customFormat="false" ht="15" hidden="false" customHeight="false" outlineLevel="0" collapsed="false">
      <c r="A469" s="18"/>
      <c r="B469" s="12"/>
      <c r="C469" s="13"/>
      <c r="D469" s="13"/>
      <c r="E469" s="12"/>
      <c r="F469" s="14"/>
      <c r="G469" s="12"/>
      <c r="H469" s="19" t="str">
        <f aca="false">IF(B469="","",IFERROR(INDEX(Prodotti!$B$5:$B$504,MATCH(B469,Prodotti!$A$5:$A$504,0)),"Codice non trovato"))</f>
        <v/>
      </c>
      <c r="I469" s="17" t="str">
        <f aca="false">IF(OR(D469="",F469=""),"",D469*F469)</f>
        <v/>
      </c>
      <c r="J469" s="17" t="str">
        <f aca="false">IF(OR(C469&lt;&gt;"Scarico",D469="",F469="",B469=""),"",D469*(F469-IFERROR(INDEX(Prodotti!$F$5:$F$504,MATCH(B469,Prodotti!$A$5:$A$504,0)),0)))</f>
        <v/>
      </c>
      <c r="K469" s="19" t="str">
        <f aca="false">IF(B469="","",IF(ISNA(MATCH(B469,Prodotti!$A$5:$A$504,0)),"Codice non trovato",IF(OR(C469="",D469=""),"Manca tipo o quantità",IF(C469="Scarico",IF(SUMIFS($D$5:D469,$B$5:B469,B469,$C$5:C469,"Carico")-SUMIFS($D$5:D469,$B$5:B469,B469,$C$5:C469,"Scarico")&lt;0,"Giacenza insufficiente",""),""))))</f>
        <v/>
      </c>
    </row>
    <row r="470" customFormat="false" ht="15" hidden="false" customHeight="false" outlineLevel="0" collapsed="false">
      <c r="A470" s="18"/>
      <c r="B470" s="12"/>
      <c r="C470" s="13"/>
      <c r="D470" s="13"/>
      <c r="E470" s="12"/>
      <c r="F470" s="14"/>
      <c r="G470" s="12"/>
      <c r="H470" s="19" t="str">
        <f aca="false">IF(B470="","",IFERROR(INDEX(Prodotti!$B$5:$B$504,MATCH(B470,Prodotti!$A$5:$A$504,0)),"Codice non trovato"))</f>
        <v/>
      </c>
      <c r="I470" s="17" t="str">
        <f aca="false">IF(OR(D470="",F470=""),"",D470*F470)</f>
        <v/>
      </c>
      <c r="J470" s="17" t="str">
        <f aca="false">IF(OR(C470&lt;&gt;"Scarico",D470="",F470="",B470=""),"",D470*(F470-IFERROR(INDEX(Prodotti!$F$5:$F$504,MATCH(B470,Prodotti!$A$5:$A$504,0)),0)))</f>
        <v/>
      </c>
      <c r="K470" s="19" t="str">
        <f aca="false">IF(B470="","",IF(ISNA(MATCH(B470,Prodotti!$A$5:$A$504,0)),"Codice non trovato",IF(OR(C470="",D470=""),"Manca tipo o quantità",IF(C470="Scarico",IF(SUMIFS($D$5:D470,$B$5:B470,B470,$C$5:C470,"Carico")-SUMIFS($D$5:D470,$B$5:B470,B470,$C$5:C470,"Scarico")&lt;0,"Giacenza insufficiente",""),""))))</f>
        <v/>
      </c>
    </row>
    <row r="471" customFormat="false" ht="15" hidden="false" customHeight="false" outlineLevel="0" collapsed="false">
      <c r="A471" s="18"/>
      <c r="B471" s="12"/>
      <c r="C471" s="13"/>
      <c r="D471" s="13"/>
      <c r="E471" s="12"/>
      <c r="F471" s="14"/>
      <c r="G471" s="12"/>
      <c r="H471" s="19" t="str">
        <f aca="false">IF(B471="","",IFERROR(INDEX(Prodotti!$B$5:$B$504,MATCH(B471,Prodotti!$A$5:$A$504,0)),"Codice non trovato"))</f>
        <v/>
      </c>
      <c r="I471" s="17" t="str">
        <f aca="false">IF(OR(D471="",F471=""),"",D471*F471)</f>
        <v/>
      </c>
      <c r="J471" s="17" t="str">
        <f aca="false">IF(OR(C471&lt;&gt;"Scarico",D471="",F471="",B471=""),"",D471*(F471-IFERROR(INDEX(Prodotti!$F$5:$F$504,MATCH(B471,Prodotti!$A$5:$A$504,0)),0)))</f>
        <v/>
      </c>
      <c r="K471" s="19" t="str">
        <f aca="false">IF(B471="","",IF(ISNA(MATCH(B471,Prodotti!$A$5:$A$504,0)),"Codice non trovato",IF(OR(C471="",D471=""),"Manca tipo o quantità",IF(C471="Scarico",IF(SUMIFS($D$5:D471,$B$5:B471,B471,$C$5:C471,"Carico")-SUMIFS($D$5:D471,$B$5:B471,B471,$C$5:C471,"Scarico")&lt;0,"Giacenza insufficiente",""),""))))</f>
        <v/>
      </c>
    </row>
    <row r="472" customFormat="false" ht="15" hidden="false" customHeight="false" outlineLevel="0" collapsed="false">
      <c r="A472" s="18"/>
      <c r="B472" s="12"/>
      <c r="C472" s="13"/>
      <c r="D472" s="13"/>
      <c r="E472" s="12"/>
      <c r="F472" s="14"/>
      <c r="G472" s="12"/>
      <c r="H472" s="19" t="str">
        <f aca="false">IF(B472="","",IFERROR(INDEX(Prodotti!$B$5:$B$504,MATCH(B472,Prodotti!$A$5:$A$504,0)),"Codice non trovato"))</f>
        <v/>
      </c>
      <c r="I472" s="17" t="str">
        <f aca="false">IF(OR(D472="",F472=""),"",D472*F472)</f>
        <v/>
      </c>
      <c r="J472" s="17" t="str">
        <f aca="false">IF(OR(C472&lt;&gt;"Scarico",D472="",F472="",B472=""),"",D472*(F472-IFERROR(INDEX(Prodotti!$F$5:$F$504,MATCH(B472,Prodotti!$A$5:$A$504,0)),0)))</f>
        <v/>
      </c>
      <c r="K472" s="19" t="str">
        <f aca="false">IF(B472="","",IF(ISNA(MATCH(B472,Prodotti!$A$5:$A$504,0)),"Codice non trovato",IF(OR(C472="",D472=""),"Manca tipo o quantità",IF(C472="Scarico",IF(SUMIFS($D$5:D472,$B$5:B472,B472,$C$5:C472,"Carico")-SUMIFS($D$5:D472,$B$5:B472,B472,$C$5:C472,"Scarico")&lt;0,"Giacenza insufficiente",""),""))))</f>
        <v/>
      </c>
    </row>
    <row r="473" customFormat="false" ht="15" hidden="false" customHeight="false" outlineLevel="0" collapsed="false">
      <c r="A473" s="18"/>
      <c r="B473" s="12"/>
      <c r="C473" s="13"/>
      <c r="D473" s="13"/>
      <c r="E473" s="12"/>
      <c r="F473" s="14"/>
      <c r="G473" s="12"/>
      <c r="H473" s="19" t="str">
        <f aca="false">IF(B473="","",IFERROR(INDEX(Prodotti!$B$5:$B$504,MATCH(B473,Prodotti!$A$5:$A$504,0)),"Codice non trovato"))</f>
        <v/>
      </c>
      <c r="I473" s="17" t="str">
        <f aca="false">IF(OR(D473="",F473=""),"",D473*F473)</f>
        <v/>
      </c>
      <c r="J473" s="17" t="str">
        <f aca="false">IF(OR(C473&lt;&gt;"Scarico",D473="",F473="",B473=""),"",D473*(F473-IFERROR(INDEX(Prodotti!$F$5:$F$504,MATCH(B473,Prodotti!$A$5:$A$504,0)),0)))</f>
        <v/>
      </c>
      <c r="K473" s="19" t="str">
        <f aca="false">IF(B473="","",IF(ISNA(MATCH(B473,Prodotti!$A$5:$A$504,0)),"Codice non trovato",IF(OR(C473="",D473=""),"Manca tipo o quantità",IF(C473="Scarico",IF(SUMIFS($D$5:D473,$B$5:B473,B473,$C$5:C473,"Carico")-SUMIFS($D$5:D473,$B$5:B473,B473,$C$5:C473,"Scarico")&lt;0,"Giacenza insufficiente",""),""))))</f>
        <v/>
      </c>
    </row>
    <row r="474" customFormat="false" ht="15" hidden="false" customHeight="false" outlineLevel="0" collapsed="false">
      <c r="A474" s="18"/>
      <c r="B474" s="12"/>
      <c r="C474" s="13"/>
      <c r="D474" s="13"/>
      <c r="E474" s="12"/>
      <c r="F474" s="14"/>
      <c r="G474" s="12"/>
      <c r="H474" s="19" t="str">
        <f aca="false">IF(B474="","",IFERROR(INDEX(Prodotti!$B$5:$B$504,MATCH(B474,Prodotti!$A$5:$A$504,0)),"Codice non trovato"))</f>
        <v/>
      </c>
      <c r="I474" s="17" t="str">
        <f aca="false">IF(OR(D474="",F474=""),"",D474*F474)</f>
        <v/>
      </c>
      <c r="J474" s="17" t="str">
        <f aca="false">IF(OR(C474&lt;&gt;"Scarico",D474="",F474="",B474=""),"",D474*(F474-IFERROR(INDEX(Prodotti!$F$5:$F$504,MATCH(B474,Prodotti!$A$5:$A$504,0)),0)))</f>
        <v/>
      </c>
      <c r="K474" s="19" t="str">
        <f aca="false">IF(B474="","",IF(ISNA(MATCH(B474,Prodotti!$A$5:$A$504,0)),"Codice non trovato",IF(OR(C474="",D474=""),"Manca tipo o quantità",IF(C474="Scarico",IF(SUMIFS($D$5:D474,$B$5:B474,B474,$C$5:C474,"Carico")-SUMIFS($D$5:D474,$B$5:B474,B474,$C$5:C474,"Scarico")&lt;0,"Giacenza insufficiente",""),""))))</f>
        <v/>
      </c>
    </row>
    <row r="475" customFormat="false" ht="15" hidden="false" customHeight="false" outlineLevel="0" collapsed="false">
      <c r="A475" s="18"/>
      <c r="B475" s="12"/>
      <c r="C475" s="13"/>
      <c r="D475" s="13"/>
      <c r="E475" s="12"/>
      <c r="F475" s="14"/>
      <c r="G475" s="12"/>
      <c r="H475" s="19" t="str">
        <f aca="false">IF(B475="","",IFERROR(INDEX(Prodotti!$B$5:$B$504,MATCH(B475,Prodotti!$A$5:$A$504,0)),"Codice non trovato"))</f>
        <v/>
      </c>
      <c r="I475" s="17" t="str">
        <f aca="false">IF(OR(D475="",F475=""),"",D475*F475)</f>
        <v/>
      </c>
      <c r="J475" s="17" t="str">
        <f aca="false">IF(OR(C475&lt;&gt;"Scarico",D475="",F475="",B475=""),"",D475*(F475-IFERROR(INDEX(Prodotti!$F$5:$F$504,MATCH(B475,Prodotti!$A$5:$A$504,0)),0)))</f>
        <v/>
      </c>
      <c r="K475" s="19" t="str">
        <f aca="false">IF(B475="","",IF(ISNA(MATCH(B475,Prodotti!$A$5:$A$504,0)),"Codice non trovato",IF(OR(C475="",D475=""),"Manca tipo o quantità",IF(C475="Scarico",IF(SUMIFS($D$5:D475,$B$5:B475,B475,$C$5:C475,"Carico")-SUMIFS($D$5:D475,$B$5:B475,B475,$C$5:C475,"Scarico")&lt;0,"Giacenza insufficiente",""),""))))</f>
        <v/>
      </c>
    </row>
    <row r="476" customFormat="false" ht="15" hidden="false" customHeight="false" outlineLevel="0" collapsed="false">
      <c r="A476" s="18"/>
      <c r="B476" s="12"/>
      <c r="C476" s="13"/>
      <c r="D476" s="13"/>
      <c r="E476" s="12"/>
      <c r="F476" s="14"/>
      <c r="G476" s="12"/>
      <c r="H476" s="19" t="str">
        <f aca="false">IF(B476="","",IFERROR(INDEX(Prodotti!$B$5:$B$504,MATCH(B476,Prodotti!$A$5:$A$504,0)),"Codice non trovato"))</f>
        <v/>
      </c>
      <c r="I476" s="17" t="str">
        <f aca="false">IF(OR(D476="",F476=""),"",D476*F476)</f>
        <v/>
      </c>
      <c r="J476" s="17" t="str">
        <f aca="false">IF(OR(C476&lt;&gt;"Scarico",D476="",F476="",B476=""),"",D476*(F476-IFERROR(INDEX(Prodotti!$F$5:$F$504,MATCH(B476,Prodotti!$A$5:$A$504,0)),0)))</f>
        <v/>
      </c>
      <c r="K476" s="19" t="str">
        <f aca="false">IF(B476="","",IF(ISNA(MATCH(B476,Prodotti!$A$5:$A$504,0)),"Codice non trovato",IF(OR(C476="",D476=""),"Manca tipo o quantità",IF(C476="Scarico",IF(SUMIFS($D$5:D476,$B$5:B476,B476,$C$5:C476,"Carico")-SUMIFS($D$5:D476,$B$5:B476,B476,$C$5:C476,"Scarico")&lt;0,"Giacenza insufficiente",""),""))))</f>
        <v/>
      </c>
    </row>
    <row r="477" customFormat="false" ht="15" hidden="false" customHeight="false" outlineLevel="0" collapsed="false">
      <c r="A477" s="18"/>
      <c r="B477" s="12"/>
      <c r="C477" s="13"/>
      <c r="D477" s="13"/>
      <c r="E477" s="12"/>
      <c r="F477" s="14"/>
      <c r="G477" s="12"/>
      <c r="H477" s="19" t="str">
        <f aca="false">IF(B477="","",IFERROR(INDEX(Prodotti!$B$5:$B$504,MATCH(B477,Prodotti!$A$5:$A$504,0)),"Codice non trovato"))</f>
        <v/>
      </c>
      <c r="I477" s="17" t="str">
        <f aca="false">IF(OR(D477="",F477=""),"",D477*F477)</f>
        <v/>
      </c>
      <c r="J477" s="17" t="str">
        <f aca="false">IF(OR(C477&lt;&gt;"Scarico",D477="",F477="",B477=""),"",D477*(F477-IFERROR(INDEX(Prodotti!$F$5:$F$504,MATCH(B477,Prodotti!$A$5:$A$504,0)),0)))</f>
        <v/>
      </c>
      <c r="K477" s="19" t="str">
        <f aca="false">IF(B477="","",IF(ISNA(MATCH(B477,Prodotti!$A$5:$A$504,0)),"Codice non trovato",IF(OR(C477="",D477=""),"Manca tipo o quantità",IF(C477="Scarico",IF(SUMIFS($D$5:D477,$B$5:B477,B477,$C$5:C477,"Carico")-SUMIFS($D$5:D477,$B$5:B477,B477,$C$5:C477,"Scarico")&lt;0,"Giacenza insufficiente",""),""))))</f>
        <v/>
      </c>
    </row>
    <row r="478" customFormat="false" ht="15" hidden="false" customHeight="false" outlineLevel="0" collapsed="false">
      <c r="A478" s="18"/>
      <c r="B478" s="12"/>
      <c r="C478" s="13"/>
      <c r="D478" s="13"/>
      <c r="E478" s="12"/>
      <c r="F478" s="14"/>
      <c r="G478" s="12"/>
      <c r="H478" s="19" t="str">
        <f aca="false">IF(B478="","",IFERROR(INDEX(Prodotti!$B$5:$B$504,MATCH(B478,Prodotti!$A$5:$A$504,0)),"Codice non trovato"))</f>
        <v/>
      </c>
      <c r="I478" s="17" t="str">
        <f aca="false">IF(OR(D478="",F478=""),"",D478*F478)</f>
        <v/>
      </c>
      <c r="J478" s="17" t="str">
        <f aca="false">IF(OR(C478&lt;&gt;"Scarico",D478="",F478="",B478=""),"",D478*(F478-IFERROR(INDEX(Prodotti!$F$5:$F$504,MATCH(B478,Prodotti!$A$5:$A$504,0)),0)))</f>
        <v/>
      </c>
      <c r="K478" s="19" t="str">
        <f aca="false">IF(B478="","",IF(ISNA(MATCH(B478,Prodotti!$A$5:$A$504,0)),"Codice non trovato",IF(OR(C478="",D478=""),"Manca tipo o quantità",IF(C478="Scarico",IF(SUMIFS($D$5:D478,$B$5:B478,B478,$C$5:C478,"Carico")-SUMIFS($D$5:D478,$B$5:B478,B478,$C$5:C478,"Scarico")&lt;0,"Giacenza insufficiente",""),""))))</f>
        <v/>
      </c>
    </row>
    <row r="479" customFormat="false" ht="15" hidden="false" customHeight="false" outlineLevel="0" collapsed="false">
      <c r="A479" s="18"/>
      <c r="B479" s="12"/>
      <c r="C479" s="13"/>
      <c r="D479" s="13"/>
      <c r="E479" s="12"/>
      <c r="F479" s="14"/>
      <c r="G479" s="12"/>
      <c r="H479" s="19" t="str">
        <f aca="false">IF(B479="","",IFERROR(INDEX(Prodotti!$B$5:$B$504,MATCH(B479,Prodotti!$A$5:$A$504,0)),"Codice non trovato"))</f>
        <v/>
      </c>
      <c r="I479" s="17" t="str">
        <f aca="false">IF(OR(D479="",F479=""),"",D479*F479)</f>
        <v/>
      </c>
      <c r="J479" s="17" t="str">
        <f aca="false">IF(OR(C479&lt;&gt;"Scarico",D479="",F479="",B479=""),"",D479*(F479-IFERROR(INDEX(Prodotti!$F$5:$F$504,MATCH(B479,Prodotti!$A$5:$A$504,0)),0)))</f>
        <v/>
      </c>
      <c r="K479" s="19" t="str">
        <f aca="false">IF(B479="","",IF(ISNA(MATCH(B479,Prodotti!$A$5:$A$504,0)),"Codice non trovato",IF(OR(C479="",D479=""),"Manca tipo o quantità",IF(C479="Scarico",IF(SUMIFS($D$5:D479,$B$5:B479,B479,$C$5:C479,"Carico")-SUMIFS($D$5:D479,$B$5:B479,B479,$C$5:C479,"Scarico")&lt;0,"Giacenza insufficiente",""),""))))</f>
        <v/>
      </c>
    </row>
    <row r="480" customFormat="false" ht="15" hidden="false" customHeight="false" outlineLevel="0" collapsed="false">
      <c r="A480" s="18"/>
      <c r="B480" s="12"/>
      <c r="C480" s="13"/>
      <c r="D480" s="13"/>
      <c r="E480" s="12"/>
      <c r="F480" s="14"/>
      <c r="G480" s="12"/>
      <c r="H480" s="19" t="str">
        <f aca="false">IF(B480="","",IFERROR(INDEX(Prodotti!$B$5:$B$504,MATCH(B480,Prodotti!$A$5:$A$504,0)),"Codice non trovato"))</f>
        <v/>
      </c>
      <c r="I480" s="17" t="str">
        <f aca="false">IF(OR(D480="",F480=""),"",D480*F480)</f>
        <v/>
      </c>
      <c r="J480" s="17" t="str">
        <f aca="false">IF(OR(C480&lt;&gt;"Scarico",D480="",F480="",B480=""),"",D480*(F480-IFERROR(INDEX(Prodotti!$F$5:$F$504,MATCH(B480,Prodotti!$A$5:$A$504,0)),0)))</f>
        <v/>
      </c>
      <c r="K480" s="19" t="str">
        <f aca="false">IF(B480="","",IF(ISNA(MATCH(B480,Prodotti!$A$5:$A$504,0)),"Codice non trovato",IF(OR(C480="",D480=""),"Manca tipo o quantità",IF(C480="Scarico",IF(SUMIFS($D$5:D480,$B$5:B480,B480,$C$5:C480,"Carico")-SUMIFS($D$5:D480,$B$5:B480,B480,$C$5:C480,"Scarico")&lt;0,"Giacenza insufficiente",""),""))))</f>
        <v/>
      </c>
    </row>
    <row r="481" customFormat="false" ht="15" hidden="false" customHeight="false" outlineLevel="0" collapsed="false">
      <c r="A481" s="18"/>
      <c r="B481" s="12"/>
      <c r="C481" s="13"/>
      <c r="D481" s="13"/>
      <c r="E481" s="12"/>
      <c r="F481" s="14"/>
      <c r="G481" s="12"/>
      <c r="H481" s="19" t="str">
        <f aca="false">IF(B481="","",IFERROR(INDEX(Prodotti!$B$5:$B$504,MATCH(B481,Prodotti!$A$5:$A$504,0)),"Codice non trovato"))</f>
        <v/>
      </c>
      <c r="I481" s="17" t="str">
        <f aca="false">IF(OR(D481="",F481=""),"",D481*F481)</f>
        <v/>
      </c>
      <c r="J481" s="17" t="str">
        <f aca="false">IF(OR(C481&lt;&gt;"Scarico",D481="",F481="",B481=""),"",D481*(F481-IFERROR(INDEX(Prodotti!$F$5:$F$504,MATCH(B481,Prodotti!$A$5:$A$504,0)),0)))</f>
        <v/>
      </c>
      <c r="K481" s="19" t="str">
        <f aca="false">IF(B481="","",IF(ISNA(MATCH(B481,Prodotti!$A$5:$A$504,0)),"Codice non trovato",IF(OR(C481="",D481=""),"Manca tipo o quantità",IF(C481="Scarico",IF(SUMIFS($D$5:D481,$B$5:B481,B481,$C$5:C481,"Carico")-SUMIFS($D$5:D481,$B$5:B481,B481,$C$5:C481,"Scarico")&lt;0,"Giacenza insufficiente",""),""))))</f>
        <v/>
      </c>
    </row>
    <row r="482" customFormat="false" ht="15" hidden="false" customHeight="false" outlineLevel="0" collapsed="false">
      <c r="A482" s="18"/>
      <c r="B482" s="12"/>
      <c r="C482" s="13"/>
      <c r="D482" s="13"/>
      <c r="E482" s="12"/>
      <c r="F482" s="14"/>
      <c r="G482" s="12"/>
      <c r="H482" s="19" t="str">
        <f aca="false">IF(B482="","",IFERROR(INDEX(Prodotti!$B$5:$B$504,MATCH(B482,Prodotti!$A$5:$A$504,0)),"Codice non trovato"))</f>
        <v/>
      </c>
      <c r="I482" s="17" t="str">
        <f aca="false">IF(OR(D482="",F482=""),"",D482*F482)</f>
        <v/>
      </c>
      <c r="J482" s="17" t="str">
        <f aca="false">IF(OR(C482&lt;&gt;"Scarico",D482="",F482="",B482=""),"",D482*(F482-IFERROR(INDEX(Prodotti!$F$5:$F$504,MATCH(B482,Prodotti!$A$5:$A$504,0)),0)))</f>
        <v/>
      </c>
      <c r="K482" s="19" t="str">
        <f aca="false">IF(B482="","",IF(ISNA(MATCH(B482,Prodotti!$A$5:$A$504,0)),"Codice non trovato",IF(OR(C482="",D482=""),"Manca tipo o quantità",IF(C482="Scarico",IF(SUMIFS($D$5:D482,$B$5:B482,B482,$C$5:C482,"Carico")-SUMIFS($D$5:D482,$B$5:B482,B482,$C$5:C482,"Scarico")&lt;0,"Giacenza insufficiente",""),""))))</f>
        <v/>
      </c>
    </row>
    <row r="483" customFormat="false" ht="15" hidden="false" customHeight="false" outlineLevel="0" collapsed="false">
      <c r="A483" s="18"/>
      <c r="B483" s="12"/>
      <c r="C483" s="13"/>
      <c r="D483" s="13"/>
      <c r="E483" s="12"/>
      <c r="F483" s="14"/>
      <c r="G483" s="12"/>
      <c r="H483" s="19" t="str">
        <f aca="false">IF(B483="","",IFERROR(INDEX(Prodotti!$B$5:$B$504,MATCH(B483,Prodotti!$A$5:$A$504,0)),"Codice non trovato"))</f>
        <v/>
      </c>
      <c r="I483" s="17" t="str">
        <f aca="false">IF(OR(D483="",F483=""),"",D483*F483)</f>
        <v/>
      </c>
      <c r="J483" s="17" t="str">
        <f aca="false">IF(OR(C483&lt;&gt;"Scarico",D483="",F483="",B483=""),"",D483*(F483-IFERROR(INDEX(Prodotti!$F$5:$F$504,MATCH(B483,Prodotti!$A$5:$A$504,0)),0)))</f>
        <v/>
      </c>
      <c r="K483" s="19" t="str">
        <f aca="false">IF(B483="","",IF(ISNA(MATCH(B483,Prodotti!$A$5:$A$504,0)),"Codice non trovato",IF(OR(C483="",D483=""),"Manca tipo o quantità",IF(C483="Scarico",IF(SUMIFS($D$5:D483,$B$5:B483,B483,$C$5:C483,"Carico")-SUMIFS($D$5:D483,$B$5:B483,B483,$C$5:C483,"Scarico")&lt;0,"Giacenza insufficiente",""),""))))</f>
        <v/>
      </c>
    </row>
    <row r="484" customFormat="false" ht="15" hidden="false" customHeight="false" outlineLevel="0" collapsed="false">
      <c r="A484" s="18"/>
      <c r="B484" s="12"/>
      <c r="C484" s="13"/>
      <c r="D484" s="13"/>
      <c r="E484" s="12"/>
      <c r="F484" s="14"/>
      <c r="G484" s="12"/>
      <c r="H484" s="19" t="str">
        <f aca="false">IF(B484="","",IFERROR(INDEX(Prodotti!$B$5:$B$504,MATCH(B484,Prodotti!$A$5:$A$504,0)),"Codice non trovato"))</f>
        <v/>
      </c>
      <c r="I484" s="17" t="str">
        <f aca="false">IF(OR(D484="",F484=""),"",D484*F484)</f>
        <v/>
      </c>
      <c r="J484" s="17" t="str">
        <f aca="false">IF(OR(C484&lt;&gt;"Scarico",D484="",F484="",B484=""),"",D484*(F484-IFERROR(INDEX(Prodotti!$F$5:$F$504,MATCH(B484,Prodotti!$A$5:$A$504,0)),0)))</f>
        <v/>
      </c>
      <c r="K484" s="19" t="str">
        <f aca="false">IF(B484="","",IF(ISNA(MATCH(B484,Prodotti!$A$5:$A$504,0)),"Codice non trovato",IF(OR(C484="",D484=""),"Manca tipo o quantità",IF(C484="Scarico",IF(SUMIFS($D$5:D484,$B$5:B484,B484,$C$5:C484,"Carico")-SUMIFS($D$5:D484,$B$5:B484,B484,$C$5:C484,"Scarico")&lt;0,"Giacenza insufficiente",""),""))))</f>
        <v/>
      </c>
    </row>
    <row r="485" customFormat="false" ht="15" hidden="false" customHeight="false" outlineLevel="0" collapsed="false">
      <c r="A485" s="18"/>
      <c r="B485" s="12"/>
      <c r="C485" s="13"/>
      <c r="D485" s="13"/>
      <c r="E485" s="12"/>
      <c r="F485" s="14"/>
      <c r="G485" s="12"/>
      <c r="H485" s="19" t="str">
        <f aca="false">IF(B485="","",IFERROR(INDEX(Prodotti!$B$5:$B$504,MATCH(B485,Prodotti!$A$5:$A$504,0)),"Codice non trovato"))</f>
        <v/>
      </c>
      <c r="I485" s="17" t="str">
        <f aca="false">IF(OR(D485="",F485=""),"",D485*F485)</f>
        <v/>
      </c>
      <c r="J485" s="17" t="str">
        <f aca="false">IF(OR(C485&lt;&gt;"Scarico",D485="",F485="",B485=""),"",D485*(F485-IFERROR(INDEX(Prodotti!$F$5:$F$504,MATCH(B485,Prodotti!$A$5:$A$504,0)),0)))</f>
        <v/>
      </c>
      <c r="K485" s="19" t="str">
        <f aca="false">IF(B485="","",IF(ISNA(MATCH(B485,Prodotti!$A$5:$A$504,0)),"Codice non trovato",IF(OR(C485="",D485=""),"Manca tipo o quantità",IF(C485="Scarico",IF(SUMIFS($D$5:D485,$B$5:B485,B485,$C$5:C485,"Carico")-SUMIFS($D$5:D485,$B$5:B485,B485,$C$5:C485,"Scarico")&lt;0,"Giacenza insufficiente",""),""))))</f>
        <v/>
      </c>
    </row>
    <row r="486" customFormat="false" ht="15" hidden="false" customHeight="false" outlineLevel="0" collapsed="false">
      <c r="A486" s="18"/>
      <c r="B486" s="12"/>
      <c r="C486" s="13"/>
      <c r="D486" s="13"/>
      <c r="E486" s="12"/>
      <c r="F486" s="14"/>
      <c r="G486" s="12"/>
      <c r="H486" s="19" t="str">
        <f aca="false">IF(B486="","",IFERROR(INDEX(Prodotti!$B$5:$B$504,MATCH(B486,Prodotti!$A$5:$A$504,0)),"Codice non trovato"))</f>
        <v/>
      </c>
      <c r="I486" s="17" t="str">
        <f aca="false">IF(OR(D486="",F486=""),"",D486*F486)</f>
        <v/>
      </c>
      <c r="J486" s="17" t="str">
        <f aca="false">IF(OR(C486&lt;&gt;"Scarico",D486="",F486="",B486=""),"",D486*(F486-IFERROR(INDEX(Prodotti!$F$5:$F$504,MATCH(B486,Prodotti!$A$5:$A$504,0)),0)))</f>
        <v/>
      </c>
      <c r="K486" s="19" t="str">
        <f aca="false">IF(B486="","",IF(ISNA(MATCH(B486,Prodotti!$A$5:$A$504,0)),"Codice non trovato",IF(OR(C486="",D486=""),"Manca tipo o quantità",IF(C486="Scarico",IF(SUMIFS($D$5:D486,$B$5:B486,B486,$C$5:C486,"Carico")-SUMIFS($D$5:D486,$B$5:B486,B486,$C$5:C486,"Scarico")&lt;0,"Giacenza insufficiente",""),""))))</f>
        <v/>
      </c>
    </row>
    <row r="487" customFormat="false" ht="15" hidden="false" customHeight="false" outlineLevel="0" collapsed="false">
      <c r="A487" s="18"/>
      <c r="B487" s="12"/>
      <c r="C487" s="13"/>
      <c r="D487" s="13"/>
      <c r="E487" s="12"/>
      <c r="F487" s="14"/>
      <c r="G487" s="12"/>
      <c r="H487" s="19" t="str">
        <f aca="false">IF(B487="","",IFERROR(INDEX(Prodotti!$B$5:$B$504,MATCH(B487,Prodotti!$A$5:$A$504,0)),"Codice non trovato"))</f>
        <v/>
      </c>
      <c r="I487" s="17" t="str">
        <f aca="false">IF(OR(D487="",F487=""),"",D487*F487)</f>
        <v/>
      </c>
      <c r="J487" s="17" t="str">
        <f aca="false">IF(OR(C487&lt;&gt;"Scarico",D487="",F487="",B487=""),"",D487*(F487-IFERROR(INDEX(Prodotti!$F$5:$F$504,MATCH(B487,Prodotti!$A$5:$A$504,0)),0)))</f>
        <v/>
      </c>
      <c r="K487" s="19" t="str">
        <f aca="false">IF(B487="","",IF(ISNA(MATCH(B487,Prodotti!$A$5:$A$504,0)),"Codice non trovato",IF(OR(C487="",D487=""),"Manca tipo o quantità",IF(C487="Scarico",IF(SUMIFS($D$5:D487,$B$5:B487,B487,$C$5:C487,"Carico")-SUMIFS($D$5:D487,$B$5:B487,B487,$C$5:C487,"Scarico")&lt;0,"Giacenza insufficiente",""),""))))</f>
        <v/>
      </c>
    </row>
    <row r="488" customFormat="false" ht="15" hidden="false" customHeight="false" outlineLevel="0" collapsed="false">
      <c r="A488" s="18"/>
      <c r="B488" s="12"/>
      <c r="C488" s="13"/>
      <c r="D488" s="13"/>
      <c r="E488" s="12"/>
      <c r="F488" s="14"/>
      <c r="G488" s="12"/>
      <c r="H488" s="19" t="str">
        <f aca="false">IF(B488="","",IFERROR(INDEX(Prodotti!$B$5:$B$504,MATCH(B488,Prodotti!$A$5:$A$504,0)),"Codice non trovato"))</f>
        <v/>
      </c>
      <c r="I488" s="17" t="str">
        <f aca="false">IF(OR(D488="",F488=""),"",D488*F488)</f>
        <v/>
      </c>
      <c r="J488" s="17" t="str">
        <f aca="false">IF(OR(C488&lt;&gt;"Scarico",D488="",F488="",B488=""),"",D488*(F488-IFERROR(INDEX(Prodotti!$F$5:$F$504,MATCH(B488,Prodotti!$A$5:$A$504,0)),0)))</f>
        <v/>
      </c>
      <c r="K488" s="19" t="str">
        <f aca="false">IF(B488="","",IF(ISNA(MATCH(B488,Prodotti!$A$5:$A$504,0)),"Codice non trovato",IF(OR(C488="",D488=""),"Manca tipo o quantità",IF(C488="Scarico",IF(SUMIFS($D$5:D488,$B$5:B488,B488,$C$5:C488,"Carico")-SUMIFS($D$5:D488,$B$5:B488,B488,$C$5:C488,"Scarico")&lt;0,"Giacenza insufficiente",""),""))))</f>
        <v/>
      </c>
    </row>
    <row r="489" customFormat="false" ht="15" hidden="false" customHeight="false" outlineLevel="0" collapsed="false">
      <c r="A489" s="18"/>
      <c r="B489" s="12"/>
      <c r="C489" s="13"/>
      <c r="D489" s="13"/>
      <c r="E489" s="12"/>
      <c r="F489" s="14"/>
      <c r="G489" s="12"/>
      <c r="H489" s="19" t="str">
        <f aca="false">IF(B489="","",IFERROR(INDEX(Prodotti!$B$5:$B$504,MATCH(B489,Prodotti!$A$5:$A$504,0)),"Codice non trovato"))</f>
        <v/>
      </c>
      <c r="I489" s="17" t="str">
        <f aca="false">IF(OR(D489="",F489=""),"",D489*F489)</f>
        <v/>
      </c>
      <c r="J489" s="17" t="str">
        <f aca="false">IF(OR(C489&lt;&gt;"Scarico",D489="",F489="",B489=""),"",D489*(F489-IFERROR(INDEX(Prodotti!$F$5:$F$504,MATCH(B489,Prodotti!$A$5:$A$504,0)),0)))</f>
        <v/>
      </c>
      <c r="K489" s="19" t="str">
        <f aca="false">IF(B489="","",IF(ISNA(MATCH(B489,Prodotti!$A$5:$A$504,0)),"Codice non trovato",IF(OR(C489="",D489=""),"Manca tipo o quantità",IF(C489="Scarico",IF(SUMIFS($D$5:D489,$B$5:B489,B489,$C$5:C489,"Carico")-SUMIFS($D$5:D489,$B$5:B489,B489,$C$5:C489,"Scarico")&lt;0,"Giacenza insufficiente",""),""))))</f>
        <v/>
      </c>
    </row>
    <row r="490" customFormat="false" ht="15" hidden="false" customHeight="false" outlineLevel="0" collapsed="false">
      <c r="A490" s="18"/>
      <c r="B490" s="12"/>
      <c r="C490" s="13"/>
      <c r="D490" s="13"/>
      <c r="E490" s="12"/>
      <c r="F490" s="14"/>
      <c r="G490" s="12"/>
      <c r="H490" s="19" t="str">
        <f aca="false">IF(B490="","",IFERROR(INDEX(Prodotti!$B$5:$B$504,MATCH(B490,Prodotti!$A$5:$A$504,0)),"Codice non trovato"))</f>
        <v/>
      </c>
      <c r="I490" s="17" t="str">
        <f aca="false">IF(OR(D490="",F490=""),"",D490*F490)</f>
        <v/>
      </c>
      <c r="J490" s="17" t="str">
        <f aca="false">IF(OR(C490&lt;&gt;"Scarico",D490="",F490="",B490=""),"",D490*(F490-IFERROR(INDEX(Prodotti!$F$5:$F$504,MATCH(B490,Prodotti!$A$5:$A$504,0)),0)))</f>
        <v/>
      </c>
      <c r="K490" s="19" t="str">
        <f aca="false">IF(B490="","",IF(ISNA(MATCH(B490,Prodotti!$A$5:$A$504,0)),"Codice non trovato",IF(OR(C490="",D490=""),"Manca tipo o quantità",IF(C490="Scarico",IF(SUMIFS($D$5:D490,$B$5:B490,B490,$C$5:C490,"Carico")-SUMIFS($D$5:D490,$B$5:B490,B490,$C$5:C490,"Scarico")&lt;0,"Giacenza insufficiente",""),""))))</f>
        <v/>
      </c>
    </row>
    <row r="491" customFormat="false" ht="15" hidden="false" customHeight="false" outlineLevel="0" collapsed="false">
      <c r="A491" s="18"/>
      <c r="B491" s="12"/>
      <c r="C491" s="13"/>
      <c r="D491" s="13"/>
      <c r="E491" s="12"/>
      <c r="F491" s="14"/>
      <c r="G491" s="12"/>
      <c r="H491" s="19" t="str">
        <f aca="false">IF(B491="","",IFERROR(INDEX(Prodotti!$B$5:$B$504,MATCH(B491,Prodotti!$A$5:$A$504,0)),"Codice non trovato"))</f>
        <v/>
      </c>
      <c r="I491" s="17" t="str">
        <f aca="false">IF(OR(D491="",F491=""),"",D491*F491)</f>
        <v/>
      </c>
      <c r="J491" s="17" t="str">
        <f aca="false">IF(OR(C491&lt;&gt;"Scarico",D491="",F491="",B491=""),"",D491*(F491-IFERROR(INDEX(Prodotti!$F$5:$F$504,MATCH(B491,Prodotti!$A$5:$A$504,0)),0)))</f>
        <v/>
      </c>
      <c r="K491" s="19" t="str">
        <f aca="false">IF(B491="","",IF(ISNA(MATCH(B491,Prodotti!$A$5:$A$504,0)),"Codice non trovato",IF(OR(C491="",D491=""),"Manca tipo o quantità",IF(C491="Scarico",IF(SUMIFS($D$5:D491,$B$5:B491,B491,$C$5:C491,"Carico")-SUMIFS($D$5:D491,$B$5:B491,B491,$C$5:C491,"Scarico")&lt;0,"Giacenza insufficiente",""),""))))</f>
        <v/>
      </c>
    </row>
    <row r="492" customFormat="false" ht="15" hidden="false" customHeight="false" outlineLevel="0" collapsed="false">
      <c r="A492" s="18"/>
      <c r="B492" s="12"/>
      <c r="C492" s="13"/>
      <c r="D492" s="13"/>
      <c r="E492" s="12"/>
      <c r="F492" s="14"/>
      <c r="G492" s="12"/>
      <c r="H492" s="19" t="str">
        <f aca="false">IF(B492="","",IFERROR(INDEX(Prodotti!$B$5:$B$504,MATCH(B492,Prodotti!$A$5:$A$504,0)),"Codice non trovato"))</f>
        <v/>
      </c>
      <c r="I492" s="17" t="str">
        <f aca="false">IF(OR(D492="",F492=""),"",D492*F492)</f>
        <v/>
      </c>
      <c r="J492" s="17" t="str">
        <f aca="false">IF(OR(C492&lt;&gt;"Scarico",D492="",F492="",B492=""),"",D492*(F492-IFERROR(INDEX(Prodotti!$F$5:$F$504,MATCH(B492,Prodotti!$A$5:$A$504,0)),0)))</f>
        <v/>
      </c>
      <c r="K492" s="19" t="str">
        <f aca="false">IF(B492="","",IF(ISNA(MATCH(B492,Prodotti!$A$5:$A$504,0)),"Codice non trovato",IF(OR(C492="",D492=""),"Manca tipo o quantità",IF(C492="Scarico",IF(SUMIFS($D$5:D492,$B$5:B492,B492,$C$5:C492,"Carico")-SUMIFS($D$5:D492,$B$5:B492,B492,$C$5:C492,"Scarico")&lt;0,"Giacenza insufficiente",""),""))))</f>
        <v/>
      </c>
    </row>
    <row r="493" customFormat="false" ht="15" hidden="false" customHeight="false" outlineLevel="0" collapsed="false">
      <c r="A493" s="18"/>
      <c r="B493" s="12"/>
      <c r="C493" s="13"/>
      <c r="D493" s="13"/>
      <c r="E493" s="12"/>
      <c r="F493" s="14"/>
      <c r="G493" s="12"/>
      <c r="H493" s="19" t="str">
        <f aca="false">IF(B493="","",IFERROR(INDEX(Prodotti!$B$5:$B$504,MATCH(B493,Prodotti!$A$5:$A$504,0)),"Codice non trovato"))</f>
        <v/>
      </c>
      <c r="I493" s="17" t="str">
        <f aca="false">IF(OR(D493="",F493=""),"",D493*F493)</f>
        <v/>
      </c>
      <c r="J493" s="17" t="str">
        <f aca="false">IF(OR(C493&lt;&gt;"Scarico",D493="",F493="",B493=""),"",D493*(F493-IFERROR(INDEX(Prodotti!$F$5:$F$504,MATCH(B493,Prodotti!$A$5:$A$504,0)),0)))</f>
        <v/>
      </c>
      <c r="K493" s="19" t="str">
        <f aca="false">IF(B493="","",IF(ISNA(MATCH(B493,Prodotti!$A$5:$A$504,0)),"Codice non trovato",IF(OR(C493="",D493=""),"Manca tipo o quantità",IF(C493="Scarico",IF(SUMIFS($D$5:D493,$B$5:B493,B493,$C$5:C493,"Carico")-SUMIFS($D$5:D493,$B$5:B493,B493,$C$5:C493,"Scarico")&lt;0,"Giacenza insufficiente",""),""))))</f>
        <v/>
      </c>
    </row>
    <row r="494" customFormat="false" ht="15" hidden="false" customHeight="false" outlineLevel="0" collapsed="false">
      <c r="A494" s="18"/>
      <c r="B494" s="12"/>
      <c r="C494" s="13"/>
      <c r="D494" s="13"/>
      <c r="E494" s="12"/>
      <c r="F494" s="14"/>
      <c r="G494" s="12"/>
      <c r="H494" s="19" t="str">
        <f aca="false">IF(B494="","",IFERROR(INDEX(Prodotti!$B$5:$B$504,MATCH(B494,Prodotti!$A$5:$A$504,0)),"Codice non trovato"))</f>
        <v/>
      </c>
      <c r="I494" s="17" t="str">
        <f aca="false">IF(OR(D494="",F494=""),"",D494*F494)</f>
        <v/>
      </c>
      <c r="J494" s="17" t="str">
        <f aca="false">IF(OR(C494&lt;&gt;"Scarico",D494="",F494="",B494=""),"",D494*(F494-IFERROR(INDEX(Prodotti!$F$5:$F$504,MATCH(B494,Prodotti!$A$5:$A$504,0)),0)))</f>
        <v/>
      </c>
      <c r="K494" s="19" t="str">
        <f aca="false">IF(B494="","",IF(ISNA(MATCH(B494,Prodotti!$A$5:$A$504,0)),"Codice non trovato",IF(OR(C494="",D494=""),"Manca tipo o quantità",IF(C494="Scarico",IF(SUMIFS($D$5:D494,$B$5:B494,B494,$C$5:C494,"Carico")-SUMIFS($D$5:D494,$B$5:B494,B494,$C$5:C494,"Scarico")&lt;0,"Giacenza insufficiente",""),""))))</f>
        <v/>
      </c>
    </row>
    <row r="495" customFormat="false" ht="15" hidden="false" customHeight="false" outlineLevel="0" collapsed="false">
      <c r="A495" s="18"/>
      <c r="B495" s="12"/>
      <c r="C495" s="13"/>
      <c r="D495" s="13"/>
      <c r="E495" s="12"/>
      <c r="F495" s="14"/>
      <c r="G495" s="12"/>
      <c r="H495" s="19" t="str">
        <f aca="false">IF(B495="","",IFERROR(INDEX(Prodotti!$B$5:$B$504,MATCH(B495,Prodotti!$A$5:$A$504,0)),"Codice non trovato"))</f>
        <v/>
      </c>
      <c r="I495" s="17" t="str">
        <f aca="false">IF(OR(D495="",F495=""),"",D495*F495)</f>
        <v/>
      </c>
      <c r="J495" s="17" t="str">
        <f aca="false">IF(OR(C495&lt;&gt;"Scarico",D495="",F495="",B495=""),"",D495*(F495-IFERROR(INDEX(Prodotti!$F$5:$F$504,MATCH(B495,Prodotti!$A$5:$A$504,0)),0)))</f>
        <v/>
      </c>
      <c r="K495" s="19" t="str">
        <f aca="false">IF(B495="","",IF(ISNA(MATCH(B495,Prodotti!$A$5:$A$504,0)),"Codice non trovato",IF(OR(C495="",D495=""),"Manca tipo o quantità",IF(C495="Scarico",IF(SUMIFS($D$5:D495,$B$5:B495,B495,$C$5:C495,"Carico")-SUMIFS($D$5:D495,$B$5:B495,B495,$C$5:C495,"Scarico")&lt;0,"Giacenza insufficiente",""),""))))</f>
        <v/>
      </c>
    </row>
    <row r="496" customFormat="false" ht="15" hidden="false" customHeight="false" outlineLevel="0" collapsed="false">
      <c r="A496" s="18"/>
      <c r="B496" s="12"/>
      <c r="C496" s="13"/>
      <c r="D496" s="13"/>
      <c r="E496" s="12"/>
      <c r="F496" s="14"/>
      <c r="G496" s="12"/>
      <c r="H496" s="19" t="str">
        <f aca="false">IF(B496="","",IFERROR(INDEX(Prodotti!$B$5:$B$504,MATCH(B496,Prodotti!$A$5:$A$504,0)),"Codice non trovato"))</f>
        <v/>
      </c>
      <c r="I496" s="17" t="str">
        <f aca="false">IF(OR(D496="",F496=""),"",D496*F496)</f>
        <v/>
      </c>
      <c r="J496" s="17" t="str">
        <f aca="false">IF(OR(C496&lt;&gt;"Scarico",D496="",F496="",B496=""),"",D496*(F496-IFERROR(INDEX(Prodotti!$F$5:$F$504,MATCH(B496,Prodotti!$A$5:$A$504,0)),0)))</f>
        <v/>
      </c>
      <c r="K496" s="19" t="str">
        <f aca="false">IF(B496="","",IF(ISNA(MATCH(B496,Prodotti!$A$5:$A$504,0)),"Codice non trovato",IF(OR(C496="",D496=""),"Manca tipo o quantità",IF(C496="Scarico",IF(SUMIFS($D$5:D496,$B$5:B496,B496,$C$5:C496,"Carico")-SUMIFS($D$5:D496,$B$5:B496,B496,$C$5:C496,"Scarico")&lt;0,"Giacenza insufficiente",""),""))))</f>
        <v/>
      </c>
    </row>
    <row r="497" customFormat="false" ht="15" hidden="false" customHeight="false" outlineLevel="0" collapsed="false">
      <c r="A497" s="18"/>
      <c r="B497" s="12"/>
      <c r="C497" s="13"/>
      <c r="D497" s="13"/>
      <c r="E497" s="12"/>
      <c r="F497" s="14"/>
      <c r="G497" s="12"/>
      <c r="H497" s="19" t="str">
        <f aca="false">IF(B497="","",IFERROR(INDEX(Prodotti!$B$5:$B$504,MATCH(B497,Prodotti!$A$5:$A$504,0)),"Codice non trovato"))</f>
        <v/>
      </c>
      <c r="I497" s="17" t="str">
        <f aca="false">IF(OR(D497="",F497=""),"",D497*F497)</f>
        <v/>
      </c>
      <c r="J497" s="17" t="str">
        <f aca="false">IF(OR(C497&lt;&gt;"Scarico",D497="",F497="",B497=""),"",D497*(F497-IFERROR(INDEX(Prodotti!$F$5:$F$504,MATCH(B497,Prodotti!$A$5:$A$504,0)),0)))</f>
        <v/>
      </c>
      <c r="K497" s="19" t="str">
        <f aca="false">IF(B497="","",IF(ISNA(MATCH(B497,Prodotti!$A$5:$A$504,0)),"Codice non trovato",IF(OR(C497="",D497=""),"Manca tipo o quantità",IF(C497="Scarico",IF(SUMIFS($D$5:D497,$B$5:B497,B497,$C$5:C497,"Carico")-SUMIFS($D$5:D497,$B$5:B497,B497,$C$5:C497,"Scarico")&lt;0,"Giacenza insufficiente",""),""))))</f>
        <v/>
      </c>
    </row>
    <row r="498" customFormat="false" ht="15" hidden="false" customHeight="false" outlineLevel="0" collapsed="false">
      <c r="A498" s="18"/>
      <c r="B498" s="12"/>
      <c r="C498" s="13"/>
      <c r="D498" s="13"/>
      <c r="E498" s="12"/>
      <c r="F498" s="14"/>
      <c r="G498" s="12"/>
      <c r="H498" s="19" t="str">
        <f aca="false">IF(B498="","",IFERROR(INDEX(Prodotti!$B$5:$B$504,MATCH(B498,Prodotti!$A$5:$A$504,0)),"Codice non trovato"))</f>
        <v/>
      </c>
      <c r="I498" s="17" t="str">
        <f aca="false">IF(OR(D498="",F498=""),"",D498*F498)</f>
        <v/>
      </c>
      <c r="J498" s="17" t="str">
        <f aca="false">IF(OR(C498&lt;&gt;"Scarico",D498="",F498="",B498=""),"",D498*(F498-IFERROR(INDEX(Prodotti!$F$5:$F$504,MATCH(B498,Prodotti!$A$5:$A$504,0)),0)))</f>
        <v/>
      </c>
      <c r="K498" s="19" t="str">
        <f aca="false">IF(B498="","",IF(ISNA(MATCH(B498,Prodotti!$A$5:$A$504,0)),"Codice non trovato",IF(OR(C498="",D498=""),"Manca tipo o quantità",IF(C498="Scarico",IF(SUMIFS($D$5:D498,$B$5:B498,B498,$C$5:C498,"Carico")-SUMIFS($D$5:D498,$B$5:B498,B498,$C$5:C498,"Scarico")&lt;0,"Giacenza insufficiente",""),""))))</f>
        <v/>
      </c>
    </row>
    <row r="499" customFormat="false" ht="15" hidden="false" customHeight="false" outlineLevel="0" collapsed="false">
      <c r="A499" s="18"/>
      <c r="B499" s="12"/>
      <c r="C499" s="13"/>
      <c r="D499" s="13"/>
      <c r="E499" s="12"/>
      <c r="F499" s="14"/>
      <c r="G499" s="12"/>
      <c r="H499" s="19" t="str">
        <f aca="false">IF(B499="","",IFERROR(INDEX(Prodotti!$B$5:$B$504,MATCH(B499,Prodotti!$A$5:$A$504,0)),"Codice non trovato"))</f>
        <v/>
      </c>
      <c r="I499" s="17" t="str">
        <f aca="false">IF(OR(D499="",F499=""),"",D499*F499)</f>
        <v/>
      </c>
      <c r="J499" s="17" t="str">
        <f aca="false">IF(OR(C499&lt;&gt;"Scarico",D499="",F499="",B499=""),"",D499*(F499-IFERROR(INDEX(Prodotti!$F$5:$F$504,MATCH(B499,Prodotti!$A$5:$A$504,0)),0)))</f>
        <v/>
      </c>
      <c r="K499" s="19" t="str">
        <f aca="false">IF(B499="","",IF(ISNA(MATCH(B499,Prodotti!$A$5:$A$504,0)),"Codice non trovato",IF(OR(C499="",D499=""),"Manca tipo o quantità",IF(C499="Scarico",IF(SUMIFS($D$5:D499,$B$5:B499,B499,$C$5:C499,"Carico")-SUMIFS($D$5:D499,$B$5:B499,B499,$C$5:C499,"Scarico")&lt;0,"Giacenza insufficiente",""),""))))</f>
        <v/>
      </c>
    </row>
    <row r="500" customFormat="false" ht="15" hidden="false" customHeight="false" outlineLevel="0" collapsed="false">
      <c r="A500" s="18"/>
      <c r="B500" s="12"/>
      <c r="C500" s="13"/>
      <c r="D500" s="13"/>
      <c r="E500" s="12"/>
      <c r="F500" s="14"/>
      <c r="G500" s="12"/>
      <c r="H500" s="19" t="str">
        <f aca="false">IF(B500="","",IFERROR(INDEX(Prodotti!$B$5:$B$504,MATCH(B500,Prodotti!$A$5:$A$504,0)),"Codice non trovato"))</f>
        <v/>
      </c>
      <c r="I500" s="17" t="str">
        <f aca="false">IF(OR(D500="",F500=""),"",D500*F500)</f>
        <v/>
      </c>
      <c r="J500" s="17" t="str">
        <f aca="false">IF(OR(C500&lt;&gt;"Scarico",D500="",F500="",B500=""),"",D500*(F500-IFERROR(INDEX(Prodotti!$F$5:$F$504,MATCH(B500,Prodotti!$A$5:$A$504,0)),0)))</f>
        <v/>
      </c>
      <c r="K500" s="19" t="str">
        <f aca="false">IF(B500="","",IF(ISNA(MATCH(B500,Prodotti!$A$5:$A$504,0)),"Codice non trovato",IF(OR(C500="",D500=""),"Manca tipo o quantità",IF(C500="Scarico",IF(SUMIFS($D$5:D500,$B$5:B500,B500,$C$5:C500,"Carico")-SUMIFS($D$5:D500,$B$5:B500,B500,$C$5:C500,"Scarico")&lt;0,"Giacenza insufficiente",""),""))))</f>
        <v/>
      </c>
    </row>
    <row r="501" customFormat="false" ht="15" hidden="false" customHeight="false" outlineLevel="0" collapsed="false">
      <c r="A501" s="18"/>
      <c r="B501" s="12"/>
      <c r="C501" s="13"/>
      <c r="D501" s="13"/>
      <c r="E501" s="12"/>
      <c r="F501" s="14"/>
      <c r="G501" s="12"/>
      <c r="H501" s="19" t="str">
        <f aca="false">IF(B501="","",IFERROR(INDEX(Prodotti!$B$5:$B$504,MATCH(B501,Prodotti!$A$5:$A$504,0)),"Codice non trovato"))</f>
        <v/>
      </c>
      <c r="I501" s="17" t="str">
        <f aca="false">IF(OR(D501="",F501=""),"",D501*F501)</f>
        <v/>
      </c>
      <c r="J501" s="17" t="str">
        <f aca="false">IF(OR(C501&lt;&gt;"Scarico",D501="",F501="",B501=""),"",D501*(F501-IFERROR(INDEX(Prodotti!$F$5:$F$504,MATCH(B501,Prodotti!$A$5:$A$504,0)),0)))</f>
        <v/>
      </c>
      <c r="K501" s="19" t="str">
        <f aca="false">IF(B501="","",IF(ISNA(MATCH(B501,Prodotti!$A$5:$A$504,0)),"Codice non trovato",IF(OR(C501="",D501=""),"Manca tipo o quantità",IF(C501="Scarico",IF(SUMIFS($D$5:D501,$B$5:B501,B501,$C$5:C501,"Carico")-SUMIFS($D$5:D501,$B$5:B501,B501,$C$5:C501,"Scarico")&lt;0,"Giacenza insufficiente",""),""))))</f>
        <v/>
      </c>
    </row>
    <row r="502" customFormat="false" ht="15" hidden="false" customHeight="false" outlineLevel="0" collapsed="false">
      <c r="A502" s="18"/>
      <c r="B502" s="12"/>
      <c r="C502" s="13"/>
      <c r="D502" s="13"/>
      <c r="E502" s="12"/>
      <c r="F502" s="14"/>
      <c r="G502" s="12"/>
      <c r="H502" s="19" t="str">
        <f aca="false">IF(B502="","",IFERROR(INDEX(Prodotti!$B$5:$B$504,MATCH(B502,Prodotti!$A$5:$A$504,0)),"Codice non trovato"))</f>
        <v/>
      </c>
      <c r="I502" s="17" t="str">
        <f aca="false">IF(OR(D502="",F502=""),"",D502*F502)</f>
        <v/>
      </c>
      <c r="J502" s="17" t="str">
        <f aca="false">IF(OR(C502&lt;&gt;"Scarico",D502="",F502="",B502=""),"",D502*(F502-IFERROR(INDEX(Prodotti!$F$5:$F$504,MATCH(B502,Prodotti!$A$5:$A$504,0)),0)))</f>
        <v/>
      </c>
      <c r="K502" s="19" t="str">
        <f aca="false">IF(B502="","",IF(ISNA(MATCH(B502,Prodotti!$A$5:$A$504,0)),"Codice non trovato",IF(OR(C502="",D502=""),"Manca tipo o quantità",IF(C502="Scarico",IF(SUMIFS($D$5:D502,$B$5:B502,B502,$C$5:C502,"Carico")-SUMIFS($D$5:D502,$B$5:B502,B502,$C$5:C502,"Scarico")&lt;0,"Giacenza insufficiente",""),""))))</f>
        <v/>
      </c>
    </row>
    <row r="503" customFormat="false" ht="15" hidden="false" customHeight="false" outlineLevel="0" collapsed="false">
      <c r="A503" s="18"/>
      <c r="B503" s="12"/>
      <c r="C503" s="13"/>
      <c r="D503" s="13"/>
      <c r="E503" s="12"/>
      <c r="F503" s="14"/>
      <c r="G503" s="12"/>
      <c r="H503" s="19" t="str">
        <f aca="false">IF(B503="","",IFERROR(INDEX(Prodotti!$B$5:$B$504,MATCH(B503,Prodotti!$A$5:$A$504,0)),"Codice non trovato"))</f>
        <v/>
      </c>
      <c r="I503" s="17" t="str">
        <f aca="false">IF(OR(D503="",F503=""),"",D503*F503)</f>
        <v/>
      </c>
      <c r="J503" s="17" t="str">
        <f aca="false">IF(OR(C503&lt;&gt;"Scarico",D503="",F503="",B503=""),"",D503*(F503-IFERROR(INDEX(Prodotti!$F$5:$F$504,MATCH(B503,Prodotti!$A$5:$A$504,0)),0)))</f>
        <v/>
      </c>
      <c r="K503" s="19" t="str">
        <f aca="false">IF(B503="","",IF(ISNA(MATCH(B503,Prodotti!$A$5:$A$504,0)),"Codice non trovato",IF(OR(C503="",D503=""),"Manca tipo o quantità",IF(C503="Scarico",IF(SUMIFS($D$5:D503,$B$5:B503,B503,$C$5:C503,"Carico")-SUMIFS($D$5:D503,$B$5:B503,B503,$C$5:C503,"Scarico")&lt;0,"Giacenza insufficiente",""),""))))</f>
        <v/>
      </c>
    </row>
    <row r="504" customFormat="false" ht="15" hidden="false" customHeight="false" outlineLevel="0" collapsed="false">
      <c r="A504" s="18"/>
      <c r="B504" s="12"/>
      <c r="C504" s="13"/>
      <c r="D504" s="13"/>
      <c r="E504" s="12"/>
      <c r="F504" s="14"/>
      <c r="G504" s="12"/>
      <c r="H504" s="19" t="str">
        <f aca="false">IF(B504="","",IFERROR(INDEX(Prodotti!$B$5:$B$504,MATCH(B504,Prodotti!$A$5:$A$504,0)),"Codice non trovato"))</f>
        <v/>
      </c>
      <c r="I504" s="17" t="str">
        <f aca="false">IF(OR(D504="",F504=""),"",D504*F504)</f>
        <v/>
      </c>
      <c r="J504" s="17" t="str">
        <f aca="false">IF(OR(C504&lt;&gt;"Scarico",D504="",F504="",B504=""),"",D504*(F504-IFERROR(INDEX(Prodotti!$F$5:$F$504,MATCH(B504,Prodotti!$A$5:$A$504,0)),0)))</f>
        <v/>
      </c>
      <c r="K504" s="19" t="str">
        <f aca="false">IF(B504="","",IF(ISNA(MATCH(B504,Prodotti!$A$5:$A$504,0)),"Codice non trovato",IF(OR(C504="",D504=""),"Manca tipo o quantità",IF(C504="Scarico",IF(SUMIFS($D$5:D504,$B$5:B504,B504,$C$5:C504,"Carico")-SUMIFS($D$5:D504,$B$5:B504,B504,$C$5:C504,"Scarico")&lt;0,"Giacenza insufficiente",""),""))))</f>
        <v/>
      </c>
    </row>
    <row r="505" customFormat="false" ht="15" hidden="false" customHeight="false" outlineLevel="0" collapsed="false">
      <c r="A505" s="18"/>
      <c r="B505" s="12"/>
      <c r="C505" s="13"/>
      <c r="D505" s="13"/>
      <c r="E505" s="12"/>
      <c r="F505" s="14"/>
      <c r="G505" s="12"/>
      <c r="H505" s="19" t="str">
        <f aca="false">IF(B505="","",IFERROR(INDEX(Prodotti!$B$5:$B$504,MATCH(B505,Prodotti!$A$5:$A$504,0)),"Codice non trovato"))</f>
        <v/>
      </c>
      <c r="I505" s="17" t="str">
        <f aca="false">IF(OR(D505="",F505=""),"",D505*F505)</f>
        <v/>
      </c>
      <c r="J505" s="17" t="str">
        <f aca="false">IF(OR(C505&lt;&gt;"Scarico",D505="",F505="",B505=""),"",D505*(F505-IFERROR(INDEX(Prodotti!$F$5:$F$504,MATCH(B505,Prodotti!$A$5:$A$504,0)),0)))</f>
        <v/>
      </c>
      <c r="K505" s="19" t="str">
        <f aca="false">IF(B505="","",IF(ISNA(MATCH(B505,Prodotti!$A$5:$A$504,0)),"Codice non trovato",IF(OR(C505="",D505=""),"Manca tipo o quantità",IF(C505="Scarico",IF(SUMIFS($D$5:D505,$B$5:B505,B505,$C$5:C505,"Carico")-SUMIFS($D$5:D505,$B$5:B505,B505,$C$5:C505,"Scarico")&lt;0,"Giacenza insufficiente",""),""))))</f>
        <v/>
      </c>
    </row>
    <row r="506" customFormat="false" ht="15" hidden="false" customHeight="false" outlineLevel="0" collapsed="false">
      <c r="A506" s="18"/>
      <c r="B506" s="12"/>
      <c r="C506" s="13"/>
      <c r="D506" s="13"/>
      <c r="E506" s="12"/>
      <c r="F506" s="14"/>
      <c r="G506" s="12"/>
      <c r="H506" s="19" t="str">
        <f aca="false">IF(B506="","",IFERROR(INDEX(Prodotti!$B$5:$B$504,MATCH(B506,Prodotti!$A$5:$A$504,0)),"Codice non trovato"))</f>
        <v/>
      </c>
      <c r="I506" s="17" t="str">
        <f aca="false">IF(OR(D506="",F506=""),"",D506*F506)</f>
        <v/>
      </c>
      <c r="J506" s="17" t="str">
        <f aca="false">IF(OR(C506&lt;&gt;"Scarico",D506="",F506="",B506=""),"",D506*(F506-IFERROR(INDEX(Prodotti!$F$5:$F$504,MATCH(B506,Prodotti!$A$5:$A$504,0)),0)))</f>
        <v/>
      </c>
      <c r="K506" s="19" t="str">
        <f aca="false">IF(B506="","",IF(ISNA(MATCH(B506,Prodotti!$A$5:$A$504,0)),"Codice non trovato",IF(OR(C506="",D506=""),"Manca tipo o quantità",IF(C506="Scarico",IF(SUMIFS($D$5:D506,$B$5:B506,B506,$C$5:C506,"Carico")-SUMIFS($D$5:D506,$B$5:B506,B506,$C$5:C506,"Scarico")&lt;0,"Giacenza insufficiente",""),""))))</f>
        <v/>
      </c>
    </row>
    <row r="507" customFormat="false" ht="15" hidden="false" customHeight="false" outlineLevel="0" collapsed="false">
      <c r="A507" s="18"/>
      <c r="B507" s="12"/>
      <c r="C507" s="13"/>
      <c r="D507" s="13"/>
      <c r="E507" s="12"/>
      <c r="F507" s="14"/>
      <c r="G507" s="12"/>
      <c r="H507" s="19" t="str">
        <f aca="false">IF(B507="","",IFERROR(INDEX(Prodotti!$B$5:$B$504,MATCH(B507,Prodotti!$A$5:$A$504,0)),"Codice non trovato"))</f>
        <v/>
      </c>
      <c r="I507" s="17" t="str">
        <f aca="false">IF(OR(D507="",F507=""),"",D507*F507)</f>
        <v/>
      </c>
      <c r="J507" s="17" t="str">
        <f aca="false">IF(OR(C507&lt;&gt;"Scarico",D507="",F507="",B507=""),"",D507*(F507-IFERROR(INDEX(Prodotti!$F$5:$F$504,MATCH(B507,Prodotti!$A$5:$A$504,0)),0)))</f>
        <v/>
      </c>
      <c r="K507" s="19" t="str">
        <f aca="false">IF(B507="","",IF(ISNA(MATCH(B507,Prodotti!$A$5:$A$504,0)),"Codice non trovato",IF(OR(C507="",D507=""),"Manca tipo o quantità",IF(C507="Scarico",IF(SUMIFS($D$5:D507,$B$5:B507,B507,$C$5:C507,"Carico")-SUMIFS($D$5:D507,$B$5:B507,B507,$C$5:C507,"Scarico")&lt;0,"Giacenza insufficiente",""),""))))</f>
        <v/>
      </c>
    </row>
    <row r="508" customFormat="false" ht="15" hidden="false" customHeight="false" outlineLevel="0" collapsed="false">
      <c r="A508" s="18"/>
      <c r="B508" s="12"/>
      <c r="C508" s="13"/>
      <c r="D508" s="13"/>
      <c r="E508" s="12"/>
      <c r="F508" s="14"/>
      <c r="G508" s="12"/>
      <c r="H508" s="19" t="str">
        <f aca="false">IF(B508="","",IFERROR(INDEX(Prodotti!$B$5:$B$504,MATCH(B508,Prodotti!$A$5:$A$504,0)),"Codice non trovato"))</f>
        <v/>
      </c>
      <c r="I508" s="17" t="str">
        <f aca="false">IF(OR(D508="",F508=""),"",D508*F508)</f>
        <v/>
      </c>
      <c r="J508" s="17" t="str">
        <f aca="false">IF(OR(C508&lt;&gt;"Scarico",D508="",F508="",B508=""),"",D508*(F508-IFERROR(INDEX(Prodotti!$F$5:$F$504,MATCH(B508,Prodotti!$A$5:$A$504,0)),0)))</f>
        <v/>
      </c>
      <c r="K508" s="19" t="str">
        <f aca="false">IF(B508="","",IF(ISNA(MATCH(B508,Prodotti!$A$5:$A$504,0)),"Codice non trovato",IF(OR(C508="",D508=""),"Manca tipo o quantità",IF(C508="Scarico",IF(SUMIFS($D$5:D508,$B$5:B508,B508,$C$5:C508,"Carico")-SUMIFS($D$5:D508,$B$5:B508,B508,$C$5:C508,"Scarico")&lt;0,"Giacenza insufficiente",""),""))))</f>
        <v/>
      </c>
    </row>
    <row r="509" customFormat="false" ht="15" hidden="false" customHeight="false" outlineLevel="0" collapsed="false">
      <c r="A509" s="18"/>
      <c r="B509" s="12"/>
      <c r="C509" s="13"/>
      <c r="D509" s="13"/>
      <c r="E509" s="12"/>
      <c r="F509" s="14"/>
      <c r="G509" s="12"/>
      <c r="H509" s="19" t="str">
        <f aca="false">IF(B509="","",IFERROR(INDEX(Prodotti!$B$5:$B$504,MATCH(B509,Prodotti!$A$5:$A$504,0)),"Codice non trovato"))</f>
        <v/>
      </c>
      <c r="I509" s="17" t="str">
        <f aca="false">IF(OR(D509="",F509=""),"",D509*F509)</f>
        <v/>
      </c>
      <c r="J509" s="17" t="str">
        <f aca="false">IF(OR(C509&lt;&gt;"Scarico",D509="",F509="",B509=""),"",D509*(F509-IFERROR(INDEX(Prodotti!$F$5:$F$504,MATCH(B509,Prodotti!$A$5:$A$504,0)),0)))</f>
        <v/>
      </c>
      <c r="K509" s="19" t="str">
        <f aca="false">IF(B509="","",IF(ISNA(MATCH(B509,Prodotti!$A$5:$A$504,0)),"Codice non trovato",IF(OR(C509="",D509=""),"Manca tipo o quantità",IF(C509="Scarico",IF(SUMIFS($D$5:D509,$B$5:B509,B509,$C$5:C509,"Carico")-SUMIFS($D$5:D509,$B$5:B509,B509,$C$5:C509,"Scarico")&lt;0,"Giacenza insufficiente",""),""))))</f>
        <v/>
      </c>
    </row>
    <row r="510" customFormat="false" ht="15" hidden="false" customHeight="false" outlineLevel="0" collapsed="false">
      <c r="A510" s="18"/>
      <c r="B510" s="12"/>
      <c r="C510" s="13"/>
      <c r="D510" s="13"/>
      <c r="E510" s="12"/>
      <c r="F510" s="14"/>
      <c r="G510" s="12"/>
      <c r="H510" s="19" t="str">
        <f aca="false">IF(B510="","",IFERROR(INDEX(Prodotti!$B$5:$B$504,MATCH(B510,Prodotti!$A$5:$A$504,0)),"Codice non trovato"))</f>
        <v/>
      </c>
      <c r="I510" s="17" t="str">
        <f aca="false">IF(OR(D510="",F510=""),"",D510*F510)</f>
        <v/>
      </c>
      <c r="J510" s="17" t="str">
        <f aca="false">IF(OR(C510&lt;&gt;"Scarico",D510="",F510="",B510=""),"",D510*(F510-IFERROR(INDEX(Prodotti!$F$5:$F$504,MATCH(B510,Prodotti!$A$5:$A$504,0)),0)))</f>
        <v/>
      </c>
      <c r="K510" s="19" t="str">
        <f aca="false">IF(B510="","",IF(ISNA(MATCH(B510,Prodotti!$A$5:$A$504,0)),"Codice non trovato",IF(OR(C510="",D510=""),"Manca tipo o quantità",IF(C510="Scarico",IF(SUMIFS($D$5:D510,$B$5:B510,B510,$C$5:C510,"Carico")-SUMIFS($D$5:D510,$B$5:B510,B510,$C$5:C510,"Scarico")&lt;0,"Giacenza insufficiente",""),""))))</f>
        <v/>
      </c>
    </row>
    <row r="511" customFormat="false" ht="15" hidden="false" customHeight="false" outlineLevel="0" collapsed="false">
      <c r="A511" s="18"/>
      <c r="B511" s="12"/>
      <c r="C511" s="13"/>
      <c r="D511" s="13"/>
      <c r="E511" s="12"/>
      <c r="F511" s="14"/>
      <c r="G511" s="12"/>
      <c r="H511" s="19" t="str">
        <f aca="false">IF(B511="","",IFERROR(INDEX(Prodotti!$B$5:$B$504,MATCH(B511,Prodotti!$A$5:$A$504,0)),"Codice non trovato"))</f>
        <v/>
      </c>
      <c r="I511" s="17" t="str">
        <f aca="false">IF(OR(D511="",F511=""),"",D511*F511)</f>
        <v/>
      </c>
      <c r="J511" s="17" t="str">
        <f aca="false">IF(OR(C511&lt;&gt;"Scarico",D511="",F511="",B511=""),"",D511*(F511-IFERROR(INDEX(Prodotti!$F$5:$F$504,MATCH(B511,Prodotti!$A$5:$A$504,0)),0)))</f>
        <v/>
      </c>
      <c r="K511" s="19" t="str">
        <f aca="false">IF(B511="","",IF(ISNA(MATCH(B511,Prodotti!$A$5:$A$504,0)),"Codice non trovato",IF(OR(C511="",D511=""),"Manca tipo o quantità",IF(C511="Scarico",IF(SUMIFS($D$5:D511,$B$5:B511,B511,$C$5:C511,"Carico")-SUMIFS($D$5:D511,$B$5:B511,B511,$C$5:C511,"Scarico")&lt;0,"Giacenza insufficiente",""),""))))</f>
        <v/>
      </c>
    </row>
    <row r="512" customFormat="false" ht="15" hidden="false" customHeight="false" outlineLevel="0" collapsed="false">
      <c r="A512" s="18"/>
      <c r="B512" s="12"/>
      <c r="C512" s="13"/>
      <c r="D512" s="13"/>
      <c r="E512" s="12"/>
      <c r="F512" s="14"/>
      <c r="G512" s="12"/>
      <c r="H512" s="19" t="str">
        <f aca="false">IF(B512="","",IFERROR(INDEX(Prodotti!$B$5:$B$504,MATCH(B512,Prodotti!$A$5:$A$504,0)),"Codice non trovato"))</f>
        <v/>
      </c>
      <c r="I512" s="17" t="str">
        <f aca="false">IF(OR(D512="",F512=""),"",D512*F512)</f>
        <v/>
      </c>
      <c r="J512" s="17" t="str">
        <f aca="false">IF(OR(C512&lt;&gt;"Scarico",D512="",F512="",B512=""),"",D512*(F512-IFERROR(INDEX(Prodotti!$F$5:$F$504,MATCH(B512,Prodotti!$A$5:$A$504,0)),0)))</f>
        <v/>
      </c>
      <c r="K512" s="19" t="str">
        <f aca="false">IF(B512="","",IF(ISNA(MATCH(B512,Prodotti!$A$5:$A$504,0)),"Codice non trovato",IF(OR(C512="",D512=""),"Manca tipo o quantità",IF(C512="Scarico",IF(SUMIFS($D$5:D512,$B$5:B512,B512,$C$5:C512,"Carico")-SUMIFS($D$5:D512,$B$5:B512,B512,$C$5:C512,"Scarico")&lt;0,"Giacenza insufficiente",""),""))))</f>
        <v/>
      </c>
    </row>
    <row r="513" customFormat="false" ht="15" hidden="false" customHeight="false" outlineLevel="0" collapsed="false">
      <c r="A513" s="18"/>
      <c r="B513" s="12"/>
      <c r="C513" s="13"/>
      <c r="D513" s="13"/>
      <c r="E513" s="12"/>
      <c r="F513" s="14"/>
      <c r="G513" s="12"/>
      <c r="H513" s="19" t="str">
        <f aca="false">IF(B513="","",IFERROR(INDEX(Prodotti!$B$5:$B$504,MATCH(B513,Prodotti!$A$5:$A$504,0)),"Codice non trovato"))</f>
        <v/>
      </c>
      <c r="I513" s="17" t="str">
        <f aca="false">IF(OR(D513="",F513=""),"",D513*F513)</f>
        <v/>
      </c>
      <c r="J513" s="17" t="str">
        <f aca="false">IF(OR(C513&lt;&gt;"Scarico",D513="",F513="",B513=""),"",D513*(F513-IFERROR(INDEX(Prodotti!$F$5:$F$504,MATCH(B513,Prodotti!$A$5:$A$504,0)),0)))</f>
        <v/>
      </c>
      <c r="K513" s="19" t="str">
        <f aca="false">IF(B513="","",IF(ISNA(MATCH(B513,Prodotti!$A$5:$A$504,0)),"Codice non trovato",IF(OR(C513="",D513=""),"Manca tipo o quantità",IF(C513="Scarico",IF(SUMIFS($D$5:D513,$B$5:B513,B513,$C$5:C513,"Carico")-SUMIFS($D$5:D513,$B$5:B513,B513,$C$5:C513,"Scarico")&lt;0,"Giacenza insufficiente",""),""))))</f>
        <v/>
      </c>
    </row>
    <row r="514" customFormat="false" ht="15" hidden="false" customHeight="false" outlineLevel="0" collapsed="false">
      <c r="A514" s="18"/>
      <c r="B514" s="12"/>
      <c r="C514" s="13"/>
      <c r="D514" s="13"/>
      <c r="E514" s="12"/>
      <c r="F514" s="14"/>
      <c r="G514" s="12"/>
      <c r="H514" s="19" t="str">
        <f aca="false">IF(B514="","",IFERROR(INDEX(Prodotti!$B$5:$B$504,MATCH(B514,Prodotti!$A$5:$A$504,0)),"Codice non trovato"))</f>
        <v/>
      </c>
      <c r="I514" s="17" t="str">
        <f aca="false">IF(OR(D514="",F514=""),"",D514*F514)</f>
        <v/>
      </c>
      <c r="J514" s="17" t="str">
        <f aca="false">IF(OR(C514&lt;&gt;"Scarico",D514="",F514="",B514=""),"",D514*(F514-IFERROR(INDEX(Prodotti!$F$5:$F$504,MATCH(B514,Prodotti!$A$5:$A$504,0)),0)))</f>
        <v/>
      </c>
      <c r="K514" s="19" t="str">
        <f aca="false">IF(B514="","",IF(ISNA(MATCH(B514,Prodotti!$A$5:$A$504,0)),"Codice non trovato",IF(OR(C514="",D514=""),"Manca tipo o quantità",IF(C514="Scarico",IF(SUMIFS($D$5:D514,$B$5:B514,B514,$C$5:C514,"Carico")-SUMIFS($D$5:D514,$B$5:B514,B514,$C$5:C514,"Scarico")&lt;0,"Giacenza insufficiente",""),""))))</f>
        <v/>
      </c>
    </row>
    <row r="515" customFormat="false" ht="15" hidden="false" customHeight="false" outlineLevel="0" collapsed="false">
      <c r="A515" s="18"/>
      <c r="B515" s="12"/>
      <c r="C515" s="13"/>
      <c r="D515" s="13"/>
      <c r="E515" s="12"/>
      <c r="F515" s="14"/>
      <c r="G515" s="12"/>
      <c r="H515" s="19" t="str">
        <f aca="false">IF(B515="","",IFERROR(INDEX(Prodotti!$B$5:$B$504,MATCH(B515,Prodotti!$A$5:$A$504,0)),"Codice non trovato"))</f>
        <v/>
      </c>
      <c r="I515" s="17" t="str">
        <f aca="false">IF(OR(D515="",F515=""),"",D515*F515)</f>
        <v/>
      </c>
      <c r="J515" s="17" t="str">
        <f aca="false">IF(OR(C515&lt;&gt;"Scarico",D515="",F515="",B515=""),"",D515*(F515-IFERROR(INDEX(Prodotti!$F$5:$F$504,MATCH(B515,Prodotti!$A$5:$A$504,0)),0)))</f>
        <v/>
      </c>
      <c r="K515" s="19" t="str">
        <f aca="false">IF(B515="","",IF(ISNA(MATCH(B515,Prodotti!$A$5:$A$504,0)),"Codice non trovato",IF(OR(C515="",D515=""),"Manca tipo o quantità",IF(C515="Scarico",IF(SUMIFS($D$5:D515,$B$5:B515,B515,$C$5:C515,"Carico")-SUMIFS($D$5:D515,$B$5:B515,B515,$C$5:C515,"Scarico")&lt;0,"Giacenza insufficiente",""),""))))</f>
        <v/>
      </c>
    </row>
    <row r="516" customFormat="false" ht="15" hidden="false" customHeight="false" outlineLevel="0" collapsed="false">
      <c r="A516" s="18"/>
      <c r="B516" s="12"/>
      <c r="C516" s="13"/>
      <c r="D516" s="13"/>
      <c r="E516" s="12"/>
      <c r="F516" s="14"/>
      <c r="G516" s="12"/>
      <c r="H516" s="19" t="str">
        <f aca="false">IF(B516="","",IFERROR(INDEX(Prodotti!$B$5:$B$504,MATCH(B516,Prodotti!$A$5:$A$504,0)),"Codice non trovato"))</f>
        <v/>
      </c>
      <c r="I516" s="17" t="str">
        <f aca="false">IF(OR(D516="",F516=""),"",D516*F516)</f>
        <v/>
      </c>
      <c r="J516" s="17" t="str">
        <f aca="false">IF(OR(C516&lt;&gt;"Scarico",D516="",F516="",B516=""),"",D516*(F516-IFERROR(INDEX(Prodotti!$F$5:$F$504,MATCH(B516,Prodotti!$A$5:$A$504,0)),0)))</f>
        <v/>
      </c>
      <c r="K516" s="19" t="str">
        <f aca="false">IF(B516="","",IF(ISNA(MATCH(B516,Prodotti!$A$5:$A$504,0)),"Codice non trovato",IF(OR(C516="",D516=""),"Manca tipo o quantità",IF(C516="Scarico",IF(SUMIFS($D$5:D516,$B$5:B516,B516,$C$5:C516,"Carico")-SUMIFS($D$5:D516,$B$5:B516,B516,$C$5:C516,"Scarico")&lt;0,"Giacenza insufficiente",""),""))))</f>
        <v/>
      </c>
    </row>
    <row r="517" customFormat="false" ht="15" hidden="false" customHeight="false" outlineLevel="0" collapsed="false">
      <c r="A517" s="18"/>
      <c r="B517" s="12"/>
      <c r="C517" s="13"/>
      <c r="D517" s="13"/>
      <c r="E517" s="12"/>
      <c r="F517" s="14"/>
      <c r="G517" s="12"/>
      <c r="H517" s="19" t="str">
        <f aca="false">IF(B517="","",IFERROR(INDEX(Prodotti!$B$5:$B$504,MATCH(B517,Prodotti!$A$5:$A$504,0)),"Codice non trovato"))</f>
        <v/>
      </c>
      <c r="I517" s="17" t="str">
        <f aca="false">IF(OR(D517="",F517=""),"",D517*F517)</f>
        <v/>
      </c>
      <c r="J517" s="17" t="str">
        <f aca="false">IF(OR(C517&lt;&gt;"Scarico",D517="",F517="",B517=""),"",D517*(F517-IFERROR(INDEX(Prodotti!$F$5:$F$504,MATCH(B517,Prodotti!$A$5:$A$504,0)),0)))</f>
        <v/>
      </c>
      <c r="K517" s="19" t="str">
        <f aca="false">IF(B517="","",IF(ISNA(MATCH(B517,Prodotti!$A$5:$A$504,0)),"Codice non trovato",IF(OR(C517="",D517=""),"Manca tipo o quantità",IF(C517="Scarico",IF(SUMIFS($D$5:D517,$B$5:B517,B517,$C$5:C517,"Carico")-SUMIFS($D$5:D517,$B$5:B517,B517,$C$5:C517,"Scarico")&lt;0,"Giacenza insufficiente",""),""))))</f>
        <v/>
      </c>
    </row>
    <row r="518" customFormat="false" ht="15" hidden="false" customHeight="false" outlineLevel="0" collapsed="false">
      <c r="A518" s="18"/>
      <c r="B518" s="12"/>
      <c r="C518" s="13"/>
      <c r="D518" s="13"/>
      <c r="E518" s="12"/>
      <c r="F518" s="14"/>
      <c r="G518" s="12"/>
      <c r="H518" s="19" t="str">
        <f aca="false">IF(B518="","",IFERROR(INDEX(Prodotti!$B$5:$B$504,MATCH(B518,Prodotti!$A$5:$A$504,0)),"Codice non trovato"))</f>
        <v/>
      </c>
      <c r="I518" s="17" t="str">
        <f aca="false">IF(OR(D518="",F518=""),"",D518*F518)</f>
        <v/>
      </c>
      <c r="J518" s="17" t="str">
        <f aca="false">IF(OR(C518&lt;&gt;"Scarico",D518="",F518="",B518=""),"",D518*(F518-IFERROR(INDEX(Prodotti!$F$5:$F$504,MATCH(B518,Prodotti!$A$5:$A$504,0)),0)))</f>
        <v/>
      </c>
      <c r="K518" s="19" t="str">
        <f aca="false">IF(B518="","",IF(ISNA(MATCH(B518,Prodotti!$A$5:$A$504,0)),"Codice non trovato",IF(OR(C518="",D518=""),"Manca tipo o quantità",IF(C518="Scarico",IF(SUMIFS($D$5:D518,$B$5:B518,B518,$C$5:C518,"Carico")-SUMIFS($D$5:D518,$B$5:B518,B518,$C$5:C518,"Scarico")&lt;0,"Giacenza insufficiente",""),""))))</f>
        <v/>
      </c>
    </row>
    <row r="519" customFormat="false" ht="15" hidden="false" customHeight="false" outlineLevel="0" collapsed="false">
      <c r="A519" s="18"/>
      <c r="B519" s="12"/>
      <c r="C519" s="13"/>
      <c r="D519" s="13"/>
      <c r="E519" s="12"/>
      <c r="F519" s="14"/>
      <c r="G519" s="12"/>
      <c r="H519" s="19" t="str">
        <f aca="false">IF(B519="","",IFERROR(INDEX(Prodotti!$B$5:$B$504,MATCH(B519,Prodotti!$A$5:$A$504,0)),"Codice non trovato"))</f>
        <v/>
      </c>
      <c r="I519" s="17" t="str">
        <f aca="false">IF(OR(D519="",F519=""),"",D519*F519)</f>
        <v/>
      </c>
      <c r="J519" s="17" t="str">
        <f aca="false">IF(OR(C519&lt;&gt;"Scarico",D519="",F519="",B519=""),"",D519*(F519-IFERROR(INDEX(Prodotti!$F$5:$F$504,MATCH(B519,Prodotti!$A$5:$A$504,0)),0)))</f>
        <v/>
      </c>
      <c r="K519" s="19" t="str">
        <f aca="false">IF(B519="","",IF(ISNA(MATCH(B519,Prodotti!$A$5:$A$504,0)),"Codice non trovato",IF(OR(C519="",D519=""),"Manca tipo o quantità",IF(C519="Scarico",IF(SUMIFS($D$5:D519,$B$5:B519,B519,$C$5:C519,"Carico")-SUMIFS($D$5:D519,$B$5:B519,B519,$C$5:C519,"Scarico")&lt;0,"Giacenza insufficiente",""),""))))</f>
        <v/>
      </c>
    </row>
    <row r="520" customFormat="false" ht="15" hidden="false" customHeight="false" outlineLevel="0" collapsed="false">
      <c r="A520" s="18"/>
      <c r="B520" s="12"/>
      <c r="C520" s="13"/>
      <c r="D520" s="13"/>
      <c r="E520" s="12"/>
      <c r="F520" s="14"/>
      <c r="G520" s="12"/>
      <c r="H520" s="19" t="str">
        <f aca="false">IF(B520="","",IFERROR(INDEX(Prodotti!$B$5:$B$504,MATCH(B520,Prodotti!$A$5:$A$504,0)),"Codice non trovato"))</f>
        <v/>
      </c>
      <c r="I520" s="17" t="str">
        <f aca="false">IF(OR(D520="",F520=""),"",D520*F520)</f>
        <v/>
      </c>
      <c r="J520" s="17" t="str">
        <f aca="false">IF(OR(C520&lt;&gt;"Scarico",D520="",F520="",B520=""),"",D520*(F520-IFERROR(INDEX(Prodotti!$F$5:$F$504,MATCH(B520,Prodotti!$A$5:$A$504,0)),0)))</f>
        <v/>
      </c>
      <c r="K520" s="19" t="str">
        <f aca="false">IF(B520="","",IF(ISNA(MATCH(B520,Prodotti!$A$5:$A$504,0)),"Codice non trovato",IF(OR(C520="",D520=""),"Manca tipo o quantità",IF(C520="Scarico",IF(SUMIFS($D$5:D520,$B$5:B520,B520,$C$5:C520,"Carico")-SUMIFS($D$5:D520,$B$5:B520,B520,$C$5:C520,"Scarico")&lt;0,"Giacenza insufficiente",""),""))))</f>
        <v/>
      </c>
    </row>
    <row r="521" customFormat="false" ht="15" hidden="false" customHeight="false" outlineLevel="0" collapsed="false">
      <c r="A521" s="18"/>
      <c r="B521" s="12"/>
      <c r="C521" s="13"/>
      <c r="D521" s="13"/>
      <c r="E521" s="12"/>
      <c r="F521" s="14"/>
      <c r="G521" s="12"/>
      <c r="H521" s="19" t="str">
        <f aca="false">IF(B521="","",IFERROR(INDEX(Prodotti!$B$5:$B$504,MATCH(B521,Prodotti!$A$5:$A$504,0)),"Codice non trovato"))</f>
        <v/>
      </c>
      <c r="I521" s="17" t="str">
        <f aca="false">IF(OR(D521="",F521=""),"",D521*F521)</f>
        <v/>
      </c>
      <c r="J521" s="17" t="str">
        <f aca="false">IF(OR(C521&lt;&gt;"Scarico",D521="",F521="",B521=""),"",D521*(F521-IFERROR(INDEX(Prodotti!$F$5:$F$504,MATCH(B521,Prodotti!$A$5:$A$504,0)),0)))</f>
        <v/>
      </c>
      <c r="K521" s="19" t="str">
        <f aca="false">IF(B521="","",IF(ISNA(MATCH(B521,Prodotti!$A$5:$A$504,0)),"Codice non trovato",IF(OR(C521="",D521=""),"Manca tipo o quantità",IF(C521="Scarico",IF(SUMIFS($D$5:D521,$B$5:B521,B521,$C$5:C521,"Carico")-SUMIFS($D$5:D521,$B$5:B521,B521,$C$5:C521,"Scarico")&lt;0,"Giacenza insufficiente",""),""))))</f>
        <v/>
      </c>
    </row>
    <row r="522" customFormat="false" ht="15" hidden="false" customHeight="false" outlineLevel="0" collapsed="false">
      <c r="A522" s="18"/>
      <c r="B522" s="12"/>
      <c r="C522" s="13"/>
      <c r="D522" s="13"/>
      <c r="E522" s="12"/>
      <c r="F522" s="14"/>
      <c r="G522" s="12"/>
      <c r="H522" s="19" t="str">
        <f aca="false">IF(B522="","",IFERROR(INDEX(Prodotti!$B$5:$B$504,MATCH(B522,Prodotti!$A$5:$A$504,0)),"Codice non trovato"))</f>
        <v/>
      </c>
      <c r="I522" s="17" t="str">
        <f aca="false">IF(OR(D522="",F522=""),"",D522*F522)</f>
        <v/>
      </c>
      <c r="J522" s="17" t="str">
        <f aca="false">IF(OR(C522&lt;&gt;"Scarico",D522="",F522="",B522=""),"",D522*(F522-IFERROR(INDEX(Prodotti!$F$5:$F$504,MATCH(B522,Prodotti!$A$5:$A$504,0)),0)))</f>
        <v/>
      </c>
      <c r="K522" s="19" t="str">
        <f aca="false">IF(B522="","",IF(ISNA(MATCH(B522,Prodotti!$A$5:$A$504,0)),"Codice non trovato",IF(OR(C522="",D522=""),"Manca tipo o quantità",IF(C522="Scarico",IF(SUMIFS($D$5:D522,$B$5:B522,B522,$C$5:C522,"Carico")-SUMIFS($D$5:D522,$B$5:B522,B522,$C$5:C522,"Scarico")&lt;0,"Giacenza insufficiente",""),""))))</f>
        <v/>
      </c>
    </row>
    <row r="523" customFormat="false" ht="15" hidden="false" customHeight="false" outlineLevel="0" collapsed="false">
      <c r="A523" s="18"/>
      <c r="B523" s="12"/>
      <c r="C523" s="13"/>
      <c r="D523" s="13"/>
      <c r="E523" s="12"/>
      <c r="F523" s="14"/>
      <c r="G523" s="12"/>
      <c r="H523" s="19" t="str">
        <f aca="false">IF(B523="","",IFERROR(INDEX(Prodotti!$B$5:$B$504,MATCH(B523,Prodotti!$A$5:$A$504,0)),"Codice non trovato"))</f>
        <v/>
      </c>
      <c r="I523" s="17" t="str">
        <f aca="false">IF(OR(D523="",F523=""),"",D523*F523)</f>
        <v/>
      </c>
      <c r="J523" s="17" t="str">
        <f aca="false">IF(OR(C523&lt;&gt;"Scarico",D523="",F523="",B523=""),"",D523*(F523-IFERROR(INDEX(Prodotti!$F$5:$F$504,MATCH(B523,Prodotti!$A$5:$A$504,0)),0)))</f>
        <v/>
      </c>
      <c r="K523" s="19" t="str">
        <f aca="false">IF(B523="","",IF(ISNA(MATCH(B523,Prodotti!$A$5:$A$504,0)),"Codice non trovato",IF(OR(C523="",D523=""),"Manca tipo o quantità",IF(C523="Scarico",IF(SUMIFS($D$5:D523,$B$5:B523,B523,$C$5:C523,"Carico")-SUMIFS($D$5:D523,$B$5:B523,B523,$C$5:C523,"Scarico")&lt;0,"Giacenza insufficiente",""),""))))</f>
        <v/>
      </c>
    </row>
    <row r="524" customFormat="false" ht="15" hidden="false" customHeight="false" outlineLevel="0" collapsed="false">
      <c r="A524" s="18"/>
      <c r="B524" s="12"/>
      <c r="C524" s="13"/>
      <c r="D524" s="13"/>
      <c r="E524" s="12"/>
      <c r="F524" s="14"/>
      <c r="G524" s="12"/>
      <c r="H524" s="19" t="str">
        <f aca="false">IF(B524="","",IFERROR(INDEX(Prodotti!$B$5:$B$504,MATCH(B524,Prodotti!$A$5:$A$504,0)),"Codice non trovato"))</f>
        <v/>
      </c>
      <c r="I524" s="17" t="str">
        <f aca="false">IF(OR(D524="",F524=""),"",D524*F524)</f>
        <v/>
      </c>
      <c r="J524" s="17" t="str">
        <f aca="false">IF(OR(C524&lt;&gt;"Scarico",D524="",F524="",B524=""),"",D524*(F524-IFERROR(INDEX(Prodotti!$F$5:$F$504,MATCH(B524,Prodotti!$A$5:$A$504,0)),0)))</f>
        <v/>
      </c>
      <c r="K524" s="19" t="str">
        <f aca="false">IF(B524="","",IF(ISNA(MATCH(B524,Prodotti!$A$5:$A$504,0)),"Codice non trovato",IF(OR(C524="",D524=""),"Manca tipo o quantità",IF(C524="Scarico",IF(SUMIFS($D$5:D524,$B$5:B524,B524,$C$5:C524,"Carico")-SUMIFS($D$5:D524,$B$5:B524,B524,$C$5:C524,"Scarico")&lt;0,"Giacenza insufficiente",""),""))))</f>
        <v/>
      </c>
    </row>
    <row r="525" customFormat="false" ht="15" hidden="false" customHeight="false" outlineLevel="0" collapsed="false">
      <c r="A525" s="18"/>
      <c r="B525" s="12"/>
      <c r="C525" s="13"/>
      <c r="D525" s="13"/>
      <c r="E525" s="12"/>
      <c r="F525" s="14"/>
      <c r="G525" s="12"/>
      <c r="H525" s="19" t="str">
        <f aca="false">IF(B525="","",IFERROR(INDEX(Prodotti!$B$5:$B$504,MATCH(B525,Prodotti!$A$5:$A$504,0)),"Codice non trovato"))</f>
        <v/>
      </c>
      <c r="I525" s="17" t="str">
        <f aca="false">IF(OR(D525="",F525=""),"",D525*F525)</f>
        <v/>
      </c>
      <c r="J525" s="17" t="str">
        <f aca="false">IF(OR(C525&lt;&gt;"Scarico",D525="",F525="",B525=""),"",D525*(F525-IFERROR(INDEX(Prodotti!$F$5:$F$504,MATCH(B525,Prodotti!$A$5:$A$504,0)),0)))</f>
        <v/>
      </c>
      <c r="K525" s="19" t="str">
        <f aca="false">IF(B525="","",IF(ISNA(MATCH(B525,Prodotti!$A$5:$A$504,0)),"Codice non trovato",IF(OR(C525="",D525=""),"Manca tipo o quantità",IF(C525="Scarico",IF(SUMIFS($D$5:D525,$B$5:B525,B525,$C$5:C525,"Carico")-SUMIFS($D$5:D525,$B$5:B525,B525,$C$5:C525,"Scarico")&lt;0,"Giacenza insufficiente",""),""))))</f>
        <v/>
      </c>
    </row>
    <row r="526" customFormat="false" ht="15" hidden="false" customHeight="false" outlineLevel="0" collapsed="false">
      <c r="A526" s="18"/>
      <c r="B526" s="12"/>
      <c r="C526" s="13"/>
      <c r="D526" s="13"/>
      <c r="E526" s="12"/>
      <c r="F526" s="14"/>
      <c r="G526" s="12"/>
      <c r="H526" s="19" t="str">
        <f aca="false">IF(B526="","",IFERROR(INDEX(Prodotti!$B$5:$B$504,MATCH(B526,Prodotti!$A$5:$A$504,0)),"Codice non trovato"))</f>
        <v/>
      </c>
      <c r="I526" s="17" t="str">
        <f aca="false">IF(OR(D526="",F526=""),"",D526*F526)</f>
        <v/>
      </c>
      <c r="J526" s="17" t="str">
        <f aca="false">IF(OR(C526&lt;&gt;"Scarico",D526="",F526="",B526=""),"",D526*(F526-IFERROR(INDEX(Prodotti!$F$5:$F$504,MATCH(B526,Prodotti!$A$5:$A$504,0)),0)))</f>
        <v/>
      </c>
      <c r="K526" s="19" t="str">
        <f aca="false">IF(B526="","",IF(ISNA(MATCH(B526,Prodotti!$A$5:$A$504,0)),"Codice non trovato",IF(OR(C526="",D526=""),"Manca tipo o quantità",IF(C526="Scarico",IF(SUMIFS($D$5:D526,$B$5:B526,B526,$C$5:C526,"Carico")-SUMIFS($D$5:D526,$B$5:B526,B526,$C$5:C526,"Scarico")&lt;0,"Giacenza insufficiente",""),""))))</f>
        <v/>
      </c>
    </row>
    <row r="527" customFormat="false" ht="15" hidden="false" customHeight="false" outlineLevel="0" collapsed="false">
      <c r="A527" s="18"/>
      <c r="B527" s="12"/>
      <c r="C527" s="13"/>
      <c r="D527" s="13"/>
      <c r="E527" s="12"/>
      <c r="F527" s="14"/>
      <c r="G527" s="12"/>
      <c r="H527" s="19" t="str">
        <f aca="false">IF(B527="","",IFERROR(INDEX(Prodotti!$B$5:$B$504,MATCH(B527,Prodotti!$A$5:$A$504,0)),"Codice non trovato"))</f>
        <v/>
      </c>
      <c r="I527" s="17" t="str">
        <f aca="false">IF(OR(D527="",F527=""),"",D527*F527)</f>
        <v/>
      </c>
      <c r="J527" s="17" t="str">
        <f aca="false">IF(OR(C527&lt;&gt;"Scarico",D527="",F527="",B527=""),"",D527*(F527-IFERROR(INDEX(Prodotti!$F$5:$F$504,MATCH(B527,Prodotti!$A$5:$A$504,0)),0)))</f>
        <v/>
      </c>
      <c r="K527" s="19" t="str">
        <f aca="false">IF(B527="","",IF(ISNA(MATCH(B527,Prodotti!$A$5:$A$504,0)),"Codice non trovato",IF(OR(C527="",D527=""),"Manca tipo o quantità",IF(C527="Scarico",IF(SUMIFS($D$5:D527,$B$5:B527,B527,$C$5:C527,"Carico")-SUMIFS($D$5:D527,$B$5:B527,B527,$C$5:C527,"Scarico")&lt;0,"Giacenza insufficiente",""),""))))</f>
        <v/>
      </c>
    </row>
    <row r="528" customFormat="false" ht="15" hidden="false" customHeight="false" outlineLevel="0" collapsed="false">
      <c r="A528" s="18"/>
      <c r="B528" s="12"/>
      <c r="C528" s="13"/>
      <c r="D528" s="13"/>
      <c r="E528" s="12"/>
      <c r="F528" s="14"/>
      <c r="G528" s="12"/>
      <c r="H528" s="19" t="str">
        <f aca="false">IF(B528="","",IFERROR(INDEX(Prodotti!$B$5:$B$504,MATCH(B528,Prodotti!$A$5:$A$504,0)),"Codice non trovato"))</f>
        <v/>
      </c>
      <c r="I528" s="17" t="str">
        <f aca="false">IF(OR(D528="",F528=""),"",D528*F528)</f>
        <v/>
      </c>
      <c r="J528" s="17" t="str">
        <f aca="false">IF(OR(C528&lt;&gt;"Scarico",D528="",F528="",B528=""),"",D528*(F528-IFERROR(INDEX(Prodotti!$F$5:$F$504,MATCH(B528,Prodotti!$A$5:$A$504,0)),0)))</f>
        <v/>
      </c>
      <c r="K528" s="19" t="str">
        <f aca="false">IF(B528="","",IF(ISNA(MATCH(B528,Prodotti!$A$5:$A$504,0)),"Codice non trovato",IF(OR(C528="",D528=""),"Manca tipo o quantità",IF(C528="Scarico",IF(SUMIFS($D$5:D528,$B$5:B528,B528,$C$5:C528,"Carico")-SUMIFS($D$5:D528,$B$5:B528,B528,$C$5:C528,"Scarico")&lt;0,"Giacenza insufficiente",""),""))))</f>
        <v/>
      </c>
    </row>
    <row r="529" customFormat="false" ht="15" hidden="false" customHeight="false" outlineLevel="0" collapsed="false">
      <c r="A529" s="18"/>
      <c r="B529" s="12"/>
      <c r="C529" s="13"/>
      <c r="D529" s="13"/>
      <c r="E529" s="12"/>
      <c r="F529" s="14"/>
      <c r="G529" s="12"/>
      <c r="H529" s="19" t="str">
        <f aca="false">IF(B529="","",IFERROR(INDEX(Prodotti!$B$5:$B$504,MATCH(B529,Prodotti!$A$5:$A$504,0)),"Codice non trovato"))</f>
        <v/>
      </c>
      <c r="I529" s="17" t="str">
        <f aca="false">IF(OR(D529="",F529=""),"",D529*F529)</f>
        <v/>
      </c>
      <c r="J529" s="17" t="str">
        <f aca="false">IF(OR(C529&lt;&gt;"Scarico",D529="",F529="",B529=""),"",D529*(F529-IFERROR(INDEX(Prodotti!$F$5:$F$504,MATCH(B529,Prodotti!$A$5:$A$504,0)),0)))</f>
        <v/>
      </c>
      <c r="K529" s="19" t="str">
        <f aca="false">IF(B529="","",IF(ISNA(MATCH(B529,Prodotti!$A$5:$A$504,0)),"Codice non trovato",IF(OR(C529="",D529=""),"Manca tipo o quantità",IF(C529="Scarico",IF(SUMIFS($D$5:D529,$B$5:B529,B529,$C$5:C529,"Carico")-SUMIFS($D$5:D529,$B$5:B529,B529,$C$5:C529,"Scarico")&lt;0,"Giacenza insufficiente",""),""))))</f>
        <v/>
      </c>
    </row>
    <row r="530" customFormat="false" ht="15" hidden="false" customHeight="false" outlineLevel="0" collapsed="false">
      <c r="A530" s="18"/>
      <c r="B530" s="12"/>
      <c r="C530" s="13"/>
      <c r="D530" s="13"/>
      <c r="E530" s="12"/>
      <c r="F530" s="14"/>
      <c r="G530" s="12"/>
      <c r="H530" s="19" t="str">
        <f aca="false">IF(B530="","",IFERROR(INDEX(Prodotti!$B$5:$B$504,MATCH(B530,Prodotti!$A$5:$A$504,0)),"Codice non trovato"))</f>
        <v/>
      </c>
      <c r="I530" s="17" t="str">
        <f aca="false">IF(OR(D530="",F530=""),"",D530*F530)</f>
        <v/>
      </c>
      <c r="J530" s="17" t="str">
        <f aca="false">IF(OR(C530&lt;&gt;"Scarico",D530="",F530="",B530=""),"",D530*(F530-IFERROR(INDEX(Prodotti!$F$5:$F$504,MATCH(B530,Prodotti!$A$5:$A$504,0)),0)))</f>
        <v/>
      </c>
      <c r="K530" s="19" t="str">
        <f aca="false">IF(B530="","",IF(ISNA(MATCH(B530,Prodotti!$A$5:$A$504,0)),"Codice non trovato",IF(OR(C530="",D530=""),"Manca tipo o quantità",IF(C530="Scarico",IF(SUMIFS($D$5:D530,$B$5:B530,B530,$C$5:C530,"Carico")-SUMIFS($D$5:D530,$B$5:B530,B530,$C$5:C530,"Scarico")&lt;0,"Giacenza insufficiente",""),""))))</f>
        <v/>
      </c>
    </row>
    <row r="531" customFormat="false" ht="15" hidden="false" customHeight="false" outlineLevel="0" collapsed="false">
      <c r="A531" s="18"/>
      <c r="B531" s="12"/>
      <c r="C531" s="13"/>
      <c r="D531" s="13"/>
      <c r="E531" s="12"/>
      <c r="F531" s="14"/>
      <c r="G531" s="12"/>
      <c r="H531" s="19" t="str">
        <f aca="false">IF(B531="","",IFERROR(INDEX(Prodotti!$B$5:$B$504,MATCH(B531,Prodotti!$A$5:$A$504,0)),"Codice non trovato"))</f>
        <v/>
      </c>
      <c r="I531" s="17" t="str">
        <f aca="false">IF(OR(D531="",F531=""),"",D531*F531)</f>
        <v/>
      </c>
      <c r="J531" s="17" t="str">
        <f aca="false">IF(OR(C531&lt;&gt;"Scarico",D531="",F531="",B531=""),"",D531*(F531-IFERROR(INDEX(Prodotti!$F$5:$F$504,MATCH(B531,Prodotti!$A$5:$A$504,0)),0)))</f>
        <v/>
      </c>
      <c r="K531" s="19" t="str">
        <f aca="false">IF(B531="","",IF(ISNA(MATCH(B531,Prodotti!$A$5:$A$504,0)),"Codice non trovato",IF(OR(C531="",D531=""),"Manca tipo o quantità",IF(C531="Scarico",IF(SUMIFS($D$5:D531,$B$5:B531,B531,$C$5:C531,"Carico")-SUMIFS($D$5:D531,$B$5:B531,B531,$C$5:C531,"Scarico")&lt;0,"Giacenza insufficiente",""),""))))</f>
        <v/>
      </c>
    </row>
    <row r="532" customFormat="false" ht="15" hidden="false" customHeight="false" outlineLevel="0" collapsed="false">
      <c r="A532" s="18"/>
      <c r="B532" s="12"/>
      <c r="C532" s="13"/>
      <c r="D532" s="13"/>
      <c r="E532" s="12"/>
      <c r="F532" s="14"/>
      <c r="G532" s="12"/>
      <c r="H532" s="19" t="str">
        <f aca="false">IF(B532="","",IFERROR(INDEX(Prodotti!$B$5:$B$504,MATCH(B532,Prodotti!$A$5:$A$504,0)),"Codice non trovato"))</f>
        <v/>
      </c>
      <c r="I532" s="17" t="str">
        <f aca="false">IF(OR(D532="",F532=""),"",D532*F532)</f>
        <v/>
      </c>
      <c r="J532" s="17" t="str">
        <f aca="false">IF(OR(C532&lt;&gt;"Scarico",D532="",F532="",B532=""),"",D532*(F532-IFERROR(INDEX(Prodotti!$F$5:$F$504,MATCH(B532,Prodotti!$A$5:$A$504,0)),0)))</f>
        <v/>
      </c>
      <c r="K532" s="19" t="str">
        <f aca="false">IF(B532="","",IF(ISNA(MATCH(B532,Prodotti!$A$5:$A$504,0)),"Codice non trovato",IF(OR(C532="",D532=""),"Manca tipo o quantità",IF(C532="Scarico",IF(SUMIFS($D$5:D532,$B$5:B532,B532,$C$5:C532,"Carico")-SUMIFS($D$5:D532,$B$5:B532,B532,$C$5:C532,"Scarico")&lt;0,"Giacenza insufficiente",""),""))))</f>
        <v/>
      </c>
    </row>
    <row r="533" customFormat="false" ht="15" hidden="false" customHeight="false" outlineLevel="0" collapsed="false">
      <c r="A533" s="18"/>
      <c r="B533" s="12"/>
      <c r="C533" s="13"/>
      <c r="D533" s="13"/>
      <c r="E533" s="12"/>
      <c r="F533" s="14"/>
      <c r="G533" s="12"/>
      <c r="H533" s="19" t="str">
        <f aca="false">IF(B533="","",IFERROR(INDEX(Prodotti!$B$5:$B$504,MATCH(B533,Prodotti!$A$5:$A$504,0)),"Codice non trovato"))</f>
        <v/>
      </c>
      <c r="I533" s="17" t="str">
        <f aca="false">IF(OR(D533="",F533=""),"",D533*F533)</f>
        <v/>
      </c>
      <c r="J533" s="17" t="str">
        <f aca="false">IF(OR(C533&lt;&gt;"Scarico",D533="",F533="",B533=""),"",D533*(F533-IFERROR(INDEX(Prodotti!$F$5:$F$504,MATCH(B533,Prodotti!$A$5:$A$504,0)),0)))</f>
        <v/>
      </c>
      <c r="K533" s="19" t="str">
        <f aca="false">IF(B533="","",IF(ISNA(MATCH(B533,Prodotti!$A$5:$A$504,0)),"Codice non trovato",IF(OR(C533="",D533=""),"Manca tipo o quantità",IF(C533="Scarico",IF(SUMIFS($D$5:D533,$B$5:B533,B533,$C$5:C533,"Carico")-SUMIFS($D$5:D533,$B$5:B533,B533,$C$5:C533,"Scarico")&lt;0,"Giacenza insufficiente",""),""))))</f>
        <v/>
      </c>
    </row>
    <row r="534" customFormat="false" ht="15" hidden="false" customHeight="false" outlineLevel="0" collapsed="false">
      <c r="A534" s="18"/>
      <c r="B534" s="12"/>
      <c r="C534" s="13"/>
      <c r="D534" s="13"/>
      <c r="E534" s="12"/>
      <c r="F534" s="14"/>
      <c r="G534" s="12"/>
      <c r="H534" s="19" t="str">
        <f aca="false">IF(B534="","",IFERROR(INDEX(Prodotti!$B$5:$B$504,MATCH(B534,Prodotti!$A$5:$A$504,0)),"Codice non trovato"))</f>
        <v/>
      </c>
      <c r="I534" s="17" t="str">
        <f aca="false">IF(OR(D534="",F534=""),"",D534*F534)</f>
        <v/>
      </c>
      <c r="J534" s="17" t="str">
        <f aca="false">IF(OR(C534&lt;&gt;"Scarico",D534="",F534="",B534=""),"",D534*(F534-IFERROR(INDEX(Prodotti!$F$5:$F$504,MATCH(B534,Prodotti!$A$5:$A$504,0)),0)))</f>
        <v/>
      </c>
      <c r="K534" s="19" t="str">
        <f aca="false">IF(B534="","",IF(ISNA(MATCH(B534,Prodotti!$A$5:$A$504,0)),"Codice non trovato",IF(OR(C534="",D534=""),"Manca tipo o quantità",IF(C534="Scarico",IF(SUMIFS($D$5:D534,$B$5:B534,B534,$C$5:C534,"Carico")-SUMIFS($D$5:D534,$B$5:B534,B534,$C$5:C534,"Scarico")&lt;0,"Giacenza insufficiente",""),""))))</f>
        <v/>
      </c>
    </row>
    <row r="535" customFormat="false" ht="15" hidden="false" customHeight="false" outlineLevel="0" collapsed="false">
      <c r="A535" s="18"/>
      <c r="B535" s="12"/>
      <c r="C535" s="13"/>
      <c r="D535" s="13"/>
      <c r="E535" s="12"/>
      <c r="F535" s="14"/>
      <c r="G535" s="12"/>
      <c r="H535" s="19" t="str">
        <f aca="false">IF(B535="","",IFERROR(INDEX(Prodotti!$B$5:$B$504,MATCH(B535,Prodotti!$A$5:$A$504,0)),"Codice non trovato"))</f>
        <v/>
      </c>
      <c r="I535" s="17" t="str">
        <f aca="false">IF(OR(D535="",F535=""),"",D535*F535)</f>
        <v/>
      </c>
      <c r="J535" s="17" t="str">
        <f aca="false">IF(OR(C535&lt;&gt;"Scarico",D535="",F535="",B535=""),"",D535*(F535-IFERROR(INDEX(Prodotti!$F$5:$F$504,MATCH(B535,Prodotti!$A$5:$A$504,0)),0)))</f>
        <v/>
      </c>
      <c r="K535" s="19" t="str">
        <f aca="false">IF(B535="","",IF(ISNA(MATCH(B535,Prodotti!$A$5:$A$504,0)),"Codice non trovato",IF(OR(C535="",D535=""),"Manca tipo o quantità",IF(C535="Scarico",IF(SUMIFS($D$5:D535,$B$5:B535,B535,$C$5:C535,"Carico")-SUMIFS($D$5:D535,$B$5:B535,B535,$C$5:C535,"Scarico")&lt;0,"Giacenza insufficiente",""),""))))</f>
        <v/>
      </c>
    </row>
    <row r="536" customFormat="false" ht="15" hidden="false" customHeight="false" outlineLevel="0" collapsed="false">
      <c r="A536" s="18"/>
      <c r="B536" s="12"/>
      <c r="C536" s="13"/>
      <c r="D536" s="13"/>
      <c r="E536" s="12"/>
      <c r="F536" s="14"/>
      <c r="G536" s="12"/>
      <c r="H536" s="19" t="str">
        <f aca="false">IF(B536="","",IFERROR(INDEX(Prodotti!$B$5:$B$504,MATCH(B536,Prodotti!$A$5:$A$504,0)),"Codice non trovato"))</f>
        <v/>
      </c>
      <c r="I536" s="17" t="str">
        <f aca="false">IF(OR(D536="",F536=""),"",D536*F536)</f>
        <v/>
      </c>
      <c r="J536" s="17" t="str">
        <f aca="false">IF(OR(C536&lt;&gt;"Scarico",D536="",F536="",B536=""),"",D536*(F536-IFERROR(INDEX(Prodotti!$F$5:$F$504,MATCH(B536,Prodotti!$A$5:$A$504,0)),0)))</f>
        <v/>
      </c>
      <c r="K536" s="19" t="str">
        <f aca="false">IF(B536="","",IF(ISNA(MATCH(B536,Prodotti!$A$5:$A$504,0)),"Codice non trovato",IF(OR(C536="",D536=""),"Manca tipo o quantità",IF(C536="Scarico",IF(SUMIFS($D$5:D536,$B$5:B536,B536,$C$5:C536,"Carico")-SUMIFS($D$5:D536,$B$5:B536,B536,$C$5:C536,"Scarico")&lt;0,"Giacenza insufficiente",""),""))))</f>
        <v/>
      </c>
    </row>
    <row r="537" customFormat="false" ht="15" hidden="false" customHeight="false" outlineLevel="0" collapsed="false">
      <c r="A537" s="18"/>
      <c r="B537" s="12"/>
      <c r="C537" s="13"/>
      <c r="D537" s="13"/>
      <c r="E537" s="12"/>
      <c r="F537" s="14"/>
      <c r="G537" s="12"/>
      <c r="H537" s="19" t="str">
        <f aca="false">IF(B537="","",IFERROR(INDEX(Prodotti!$B$5:$B$504,MATCH(B537,Prodotti!$A$5:$A$504,0)),"Codice non trovato"))</f>
        <v/>
      </c>
      <c r="I537" s="17" t="str">
        <f aca="false">IF(OR(D537="",F537=""),"",D537*F537)</f>
        <v/>
      </c>
      <c r="J537" s="17" t="str">
        <f aca="false">IF(OR(C537&lt;&gt;"Scarico",D537="",F537="",B537=""),"",D537*(F537-IFERROR(INDEX(Prodotti!$F$5:$F$504,MATCH(B537,Prodotti!$A$5:$A$504,0)),0)))</f>
        <v/>
      </c>
      <c r="K537" s="19" t="str">
        <f aca="false">IF(B537="","",IF(ISNA(MATCH(B537,Prodotti!$A$5:$A$504,0)),"Codice non trovato",IF(OR(C537="",D537=""),"Manca tipo o quantità",IF(C537="Scarico",IF(SUMIFS($D$5:D537,$B$5:B537,B537,$C$5:C537,"Carico")-SUMIFS($D$5:D537,$B$5:B537,B537,$C$5:C537,"Scarico")&lt;0,"Giacenza insufficiente",""),""))))</f>
        <v/>
      </c>
    </row>
    <row r="538" customFormat="false" ht="15" hidden="false" customHeight="false" outlineLevel="0" collapsed="false">
      <c r="A538" s="18"/>
      <c r="B538" s="12"/>
      <c r="C538" s="13"/>
      <c r="D538" s="13"/>
      <c r="E538" s="12"/>
      <c r="F538" s="14"/>
      <c r="G538" s="12"/>
      <c r="H538" s="19" t="str">
        <f aca="false">IF(B538="","",IFERROR(INDEX(Prodotti!$B$5:$B$504,MATCH(B538,Prodotti!$A$5:$A$504,0)),"Codice non trovato"))</f>
        <v/>
      </c>
      <c r="I538" s="17" t="str">
        <f aca="false">IF(OR(D538="",F538=""),"",D538*F538)</f>
        <v/>
      </c>
      <c r="J538" s="17" t="str">
        <f aca="false">IF(OR(C538&lt;&gt;"Scarico",D538="",F538="",B538=""),"",D538*(F538-IFERROR(INDEX(Prodotti!$F$5:$F$504,MATCH(B538,Prodotti!$A$5:$A$504,0)),0)))</f>
        <v/>
      </c>
      <c r="K538" s="19" t="str">
        <f aca="false">IF(B538="","",IF(ISNA(MATCH(B538,Prodotti!$A$5:$A$504,0)),"Codice non trovato",IF(OR(C538="",D538=""),"Manca tipo o quantità",IF(C538="Scarico",IF(SUMIFS($D$5:D538,$B$5:B538,B538,$C$5:C538,"Carico")-SUMIFS($D$5:D538,$B$5:B538,B538,$C$5:C538,"Scarico")&lt;0,"Giacenza insufficiente",""),""))))</f>
        <v/>
      </c>
    </row>
    <row r="539" customFormat="false" ht="15" hidden="false" customHeight="false" outlineLevel="0" collapsed="false">
      <c r="A539" s="18"/>
      <c r="B539" s="12"/>
      <c r="C539" s="13"/>
      <c r="D539" s="13"/>
      <c r="E539" s="12"/>
      <c r="F539" s="14"/>
      <c r="G539" s="12"/>
      <c r="H539" s="19" t="str">
        <f aca="false">IF(B539="","",IFERROR(INDEX(Prodotti!$B$5:$B$504,MATCH(B539,Prodotti!$A$5:$A$504,0)),"Codice non trovato"))</f>
        <v/>
      </c>
      <c r="I539" s="17" t="str">
        <f aca="false">IF(OR(D539="",F539=""),"",D539*F539)</f>
        <v/>
      </c>
      <c r="J539" s="17" t="str">
        <f aca="false">IF(OR(C539&lt;&gt;"Scarico",D539="",F539="",B539=""),"",D539*(F539-IFERROR(INDEX(Prodotti!$F$5:$F$504,MATCH(B539,Prodotti!$A$5:$A$504,0)),0)))</f>
        <v/>
      </c>
      <c r="K539" s="19" t="str">
        <f aca="false">IF(B539="","",IF(ISNA(MATCH(B539,Prodotti!$A$5:$A$504,0)),"Codice non trovato",IF(OR(C539="",D539=""),"Manca tipo o quantità",IF(C539="Scarico",IF(SUMIFS($D$5:D539,$B$5:B539,B539,$C$5:C539,"Carico")-SUMIFS($D$5:D539,$B$5:B539,B539,$C$5:C539,"Scarico")&lt;0,"Giacenza insufficiente",""),""))))</f>
        <v/>
      </c>
    </row>
    <row r="540" customFormat="false" ht="15" hidden="false" customHeight="false" outlineLevel="0" collapsed="false">
      <c r="A540" s="18"/>
      <c r="B540" s="12"/>
      <c r="C540" s="13"/>
      <c r="D540" s="13"/>
      <c r="E540" s="12"/>
      <c r="F540" s="14"/>
      <c r="G540" s="12"/>
      <c r="H540" s="19" t="str">
        <f aca="false">IF(B540="","",IFERROR(INDEX(Prodotti!$B$5:$B$504,MATCH(B540,Prodotti!$A$5:$A$504,0)),"Codice non trovato"))</f>
        <v/>
      </c>
      <c r="I540" s="17" t="str">
        <f aca="false">IF(OR(D540="",F540=""),"",D540*F540)</f>
        <v/>
      </c>
      <c r="J540" s="17" t="str">
        <f aca="false">IF(OR(C540&lt;&gt;"Scarico",D540="",F540="",B540=""),"",D540*(F540-IFERROR(INDEX(Prodotti!$F$5:$F$504,MATCH(B540,Prodotti!$A$5:$A$504,0)),0)))</f>
        <v/>
      </c>
      <c r="K540" s="19" t="str">
        <f aca="false">IF(B540="","",IF(ISNA(MATCH(B540,Prodotti!$A$5:$A$504,0)),"Codice non trovato",IF(OR(C540="",D540=""),"Manca tipo o quantità",IF(C540="Scarico",IF(SUMIFS($D$5:D540,$B$5:B540,B540,$C$5:C540,"Carico")-SUMIFS($D$5:D540,$B$5:B540,B540,$C$5:C540,"Scarico")&lt;0,"Giacenza insufficiente",""),""))))</f>
        <v/>
      </c>
    </row>
    <row r="541" customFormat="false" ht="15" hidden="false" customHeight="false" outlineLevel="0" collapsed="false">
      <c r="A541" s="18"/>
      <c r="B541" s="12"/>
      <c r="C541" s="13"/>
      <c r="D541" s="13"/>
      <c r="E541" s="12"/>
      <c r="F541" s="14"/>
      <c r="G541" s="12"/>
      <c r="H541" s="19" t="str">
        <f aca="false">IF(B541="","",IFERROR(INDEX(Prodotti!$B$5:$B$504,MATCH(B541,Prodotti!$A$5:$A$504,0)),"Codice non trovato"))</f>
        <v/>
      </c>
      <c r="I541" s="17" t="str">
        <f aca="false">IF(OR(D541="",F541=""),"",D541*F541)</f>
        <v/>
      </c>
      <c r="J541" s="17" t="str">
        <f aca="false">IF(OR(C541&lt;&gt;"Scarico",D541="",F541="",B541=""),"",D541*(F541-IFERROR(INDEX(Prodotti!$F$5:$F$504,MATCH(B541,Prodotti!$A$5:$A$504,0)),0)))</f>
        <v/>
      </c>
      <c r="K541" s="19" t="str">
        <f aca="false">IF(B541="","",IF(ISNA(MATCH(B541,Prodotti!$A$5:$A$504,0)),"Codice non trovato",IF(OR(C541="",D541=""),"Manca tipo o quantità",IF(C541="Scarico",IF(SUMIFS($D$5:D541,$B$5:B541,B541,$C$5:C541,"Carico")-SUMIFS($D$5:D541,$B$5:B541,B541,$C$5:C541,"Scarico")&lt;0,"Giacenza insufficiente",""),""))))</f>
        <v/>
      </c>
    </row>
    <row r="542" customFormat="false" ht="15" hidden="false" customHeight="false" outlineLevel="0" collapsed="false">
      <c r="A542" s="18"/>
      <c r="B542" s="12"/>
      <c r="C542" s="13"/>
      <c r="D542" s="13"/>
      <c r="E542" s="12"/>
      <c r="F542" s="14"/>
      <c r="G542" s="12"/>
      <c r="H542" s="19" t="str">
        <f aca="false">IF(B542="","",IFERROR(INDEX(Prodotti!$B$5:$B$504,MATCH(B542,Prodotti!$A$5:$A$504,0)),"Codice non trovato"))</f>
        <v/>
      </c>
      <c r="I542" s="17" t="str">
        <f aca="false">IF(OR(D542="",F542=""),"",D542*F542)</f>
        <v/>
      </c>
      <c r="J542" s="17" t="str">
        <f aca="false">IF(OR(C542&lt;&gt;"Scarico",D542="",F542="",B542=""),"",D542*(F542-IFERROR(INDEX(Prodotti!$F$5:$F$504,MATCH(B542,Prodotti!$A$5:$A$504,0)),0)))</f>
        <v/>
      </c>
      <c r="K542" s="19" t="str">
        <f aca="false">IF(B542="","",IF(ISNA(MATCH(B542,Prodotti!$A$5:$A$504,0)),"Codice non trovato",IF(OR(C542="",D542=""),"Manca tipo o quantità",IF(C542="Scarico",IF(SUMIFS($D$5:D542,$B$5:B542,B542,$C$5:C542,"Carico")-SUMIFS($D$5:D542,$B$5:B542,B542,$C$5:C542,"Scarico")&lt;0,"Giacenza insufficiente",""),""))))</f>
        <v/>
      </c>
    </row>
    <row r="543" customFormat="false" ht="15" hidden="false" customHeight="false" outlineLevel="0" collapsed="false">
      <c r="A543" s="18"/>
      <c r="B543" s="12"/>
      <c r="C543" s="13"/>
      <c r="D543" s="13"/>
      <c r="E543" s="12"/>
      <c r="F543" s="14"/>
      <c r="G543" s="12"/>
      <c r="H543" s="19" t="str">
        <f aca="false">IF(B543="","",IFERROR(INDEX(Prodotti!$B$5:$B$504,MATCH(B543,Prodotti!$A$5:$A$504,0)),"Codice non trovato"))</f>
        <v/>
      </c>
      <c r="I543" s="17" t="str">
        <f aca="false">IF(OR(D543="",F543=""),"",D543*F543)</f>
        <v/>
      </c>
      <c r="J543" s="17" t="str">
        <f aca="false">IF(OR(C543&lt;&gt;"Scarico",D543="",F543="",B543=""),"",D543*(F543-IFERROR(INDEX(Prodotti!$F$5:$F$504,MATCH(B543,Prodotti!$A$5:$A$504,0)),0)))</f>
        <v/>
      </c>
      <c r="K543" s="19" t="str">
        <f aca="false">IF(B543="","",IF(ISNA(MATCH(B543,Prodotti!$A$5:$A$504,0)),"Codice non trovato",IF(OR(C543="",D543=""),"Manca tipo o quantità",IF(C543="Scarico",IF(SUMIFS($D$5:D543,$B$5:B543,B543,$C$5:C543,"Carico")-SUMIFS($D$5:D543,$B$5:B543,B543,$C$5:C543,"Scarico")&lt;0,"Giacenza insufficiente",""),""))))</f>
        <v/>
      </c>
    </row>
    <row r="544" customFormat="false" ht="15" hidden="false" customHeight="false" outlineLevel="0" collapsed="false">
      <c r="A544" s="18"/>
      <c r="B544" s="12"/>
      <c r="C544" s="13"/>
      <c r="D544" s="13"/>
      <c r="E544" s="12"/>
      <c r="F544" s="14"/>
      <c r="G544" s="12"/>
      <c r="H544" s="19" t="str">
        <f aca="false">IF(B544="","",IFERROR(INDEX(Prodotti!$B$5:$B$504,MATCH(B544,Prodotti!$A$5:$A$504,0)),"Codice non trovato"))</f>
        <v/>
      </c>
      <c r="I544" s="17" t="str">
        <f aca="false">IF(OR(D544="",F544=""),"",D544*F544)</f>
        <v/>
      </c>
      <c r="J544" s="17" t="str">
        <f aca="false">IF(OR(C544&lt;&gt;"Scarico",D544="",F544="",B544=""),"",D544*(F544-IFERROR(INDEX(Prodotti!$F$5:$F$504,MATCH(B544,Prodotti!$A$5:$A$504,0)),0)))</f>
        <v/>
      </c>
      <c r="K544" s="19" t="str">
        <f aca="false">IF(B544="","",IF(ISNA(MATCH(B544,Prodotti!$A$5:$A$504,0)),"Codice non trovato",IF(OR(C544="",D544=""),"Manca tipo o quantità",IF(C544="Scarico",IF(SUMIFS($D$5:D544,$B$5:B544,B544,$C$5:C544,"Carico")-SUMIFS($D$5:D544,$B$5:B544,B544,$C$5:C544,"Scarico")&lt;0,"Giacenza insufficiente",""),""))))</f>
        <v/>
      </c>
    </row>
    <row r="545" customFormat="false" ht="15" hidden="false" customHeight="false" outlineLevel="0" collapsed="false">
      <c r="A545" s="18"/>
      <c r="B545" s="12"/>
      <c r="C545" s="13"/>
      <c r="D545" s="13"/>
      <c r="E545" s="12"/>
      <c r="F545" s="14"/>
      <c r="G545" s="12"/>
      <c r="H545" s="19" t="str">
        <f aca="false">IF(B545="","",IFERROR(INDEX(Prodotti!$B$5:$B$504,MATCH(B545,Prodotti!$A$5:$A$504,0)),"Codice non trovato"))</f>
        <v/>
      </c>
      <c r="I545" s="17" t="str">
        <f aca="false">IF(OR(D545="",F545=""),"",D545*F545)</f>
        <v/>
      </c>
      <c r="J545" s="17" t="str">
        <f aca="false">IF(OR(C545&lt;&gt;"Scarico",D545="",F545="",B545=""),"",D545*(F545-IFERROR(INDEX(Prodotti!$F$5:$F$504,MATCH(B545,Prodotti!$A$5:$A$504,0)),0)))</f>
        <v/>
      </c>
      <c r="K545" s="19" t="str">
        <f aca="false">IF(B545="","",IF(ISNA(MATCH(B545,Prodotti!$A$5:$A$504,0)),"Codice non trovato",IF(OR(C545="",D545=""),"Manca tipo o quantità",IF(C545="Scarico",IF(SUMIFS($D$5:D545,$B$5:B545,B545,$C$5:C545,"Carico")-SUMIFS($D$5:D545,$B$5:B545,B545,$C$5:C545,"Scarico")&lt;0,"Giacenza insufficiente",""),""))))</f>
        <v/>
      </c>
    </row>
    <row r="546" customFormat="false" ht="15" hidden="false" customHeight="false" outlineLevel="0" collapsed="false">
      <c r="A546" s="18"/>
      <c r="B546" s="12"/>
      <c r="C546" s="13"/>
      <c r="D546" s="13"/>
      <c r="E546" s="12"/>
      <c r="F546" s="14"/>
      <c r="G546" s="12"/>
      <c r="H546" s="19" t="str">
        <f aca="false">IF(B546="","",IFERROR(INDEX(Prodotti!$B$5:$B$504,MATCH(B546,Prodotti!$A$5:$A$504,0)),"Codice non trovato"))</f>
        <v/>
      </c>
      <c r="I546" s="17" t="str">
        <f aca="false">IF(OR(D546="",F546=""),"",D546*F546)</f>
        <v/>
      </c>
      <c r="J546" s="17" t="str">
        <f aca="false">IF(OR(C546&lt;&gt;"Scarico",D546="",F546="",B546=""),"",D546*(F546-IFERROR(INDEX(Prodotti!$F$5:$F$504,MATCH(B546,Prodotti!$A$5:$A$504,0)),0)))</f>
        <v/>
      </c>
      <c r="K546" s="19" t="str">
        <f aca="false">IF(B546="","",IF(ISNA(MATCH(B546,Prodotti!$A$5:$A$504,0)),"Codice non trovato",IF(OR(C546="",D546=""),"Manca tipo o quantità",IF(C546="Scarico",IF(SUMIFS($D$5:D546,$B$5:B546,B546,$C$5:C546,"Carico")-SUMIFS($D$5:D546,$B$5:B546,B546,$C$5:C546,"Scarico")&lt;0,"Giacenza insufficiente",""),""))))</f>
        <v/>
      </c>
    </row>
    <row r="547" customFormat="false" ht="15" hidden="false" customHeight="false" outlineLevel="0" collapsed="false">
      <c r="A547" s="18"/>
      <c r="B547" s="12"/>
      <c r="C547" s="13"/>
      <c r="D547" s="13"/>
      <c r="E547" s="12"/>
      <c r="F547" s="14"/>
      <c r="G547" s="12"/>
      <c r="H547" s="19" t="str">
        <f aca="false">IF(B547="","",IFERROR(INDEX(Prodotti!$B$5:$B$504,MATCH(B547,Prodotti!$A$5:$A$504,0)),"Codice non trovato"))</f>
        <v/>
      </c>
      <c r="I547" s="17" t="str">
        <f aca="false">IF(OR(D547="",F547=""),"",D547*F547)</f>
        <v/>
      </c>
      <c r="J547" s="17" t="str">
        <f aca="false">IF(OR(C547&lt;&gt;"Scarico",D547="",F547="",B547=""),"",D547*(F547-IFERROR(INDEX(Prodotti!$F$5:$F$504,MATCH(B547,Prodotti!$A$5:$A$504,0)),0)))</f>
        <v/>
      </c>
      <c r="K547" s="19" t="str">
        <f aca="false">IF(B547="","",IF(ISNA(MATCH(B547,Prodotti!$A$5:$A$504,0)),"Codice non trovato",IF(OR(C547="",D547=""),"Manca tipo o quantità",IF(C547="Scarico",IF(SUMIFS($D$5:D547,$B$5:B547,B547,$C$5:C547,"Carico")-SUMIFS($D$5:D547,$B$5:B547,B547,$C$5:C547,"Scarico")&lt;0,"Giacenza insufficiente",""),""))))</f>
        <v/>
      </c>
    </row>
    <row r="548" customFormat="false" ht="15" hidden="false" customHeight="false" outlineLevel="0" collapsed="false">
      <c r="A548" s="18"/>
      <c r="B548" s="12"/>
      <c r="C548" s="13"/>
      <c r="D548" s="13"/>
      <c r="E548" s="12"/>
      <c r="F548" s="14"/>
      <c r="G548" s="12"/>
      <c r="H548" s="19" t="str">
        <f aca="false">IF(B548="","",IFERROR(INDEX(Prodotti!$B$5:$B$504,MATCH(B548,Prodotti!$A$5:$A$504,0)),"Codice non trovato"))</f>
        <v/>
      </c>
      <c r="I548" s="17" t="str">
        <f aca="false">IF(OR(D548="",F548=""),"",D548*F548)</f>
        <v/>
      </c>
      <c r="J548" s="17" t="str">
        <f aca="false">IF(OR(C548&lt;&gt;"Scarico",D548="",F548="",B548=""),"",D548*(F548-IFERROR(INDEX(Prodotti!$F$5:$F$504,MATCH(B548,Prodotti!$A$5:$A$504,0)),0)))</f>
        <v/>
      </c>
      <c r="K548" s="19" t="str">
        <f aca="false">IF(B548="","",IF(ISNA(MATCH(B548,Prodotti!$A$5:$A$504,0)),"Codice non trovato",IF(OR(C548="",D548=""),"Manca tipo o quantità",IF(C548="Scarico",IF(SUMIFS($D$5:D548,$B$5:B548,B548,$C$5:C548,"Carico")-SUMIFS($D$5:D548,$B$5:B548,B548,$C$5:C548,"Scarico")&lt;0,"Giacenza insufficiente",""),""))))</f>
        <v/>
      </c>
    </row>
    <row r="549" customFormat="false" ht="15" hidden="false" customHeight="false" outlineLevel="0" collapsed="false">
      <c r="A549" s="18"/>
      <c r="B549" s="12"/>
      <c r="C549" s="13"/>
      <c r="D549" s="13"/>
      <c r="E549" s="12"/>
      <c r="F549" s="14"/>
      <c r="G549" s="12"/>
      <c r="H549" s="19" t="str">
        <f aca="false">IF(B549="","",IFERROR(INDEX(Prodotti!$B$5:$B$504,MATCH(B549,Prodotti!$A$5:$A$504,0)),"Codice non trovato"))</f>
        <v/>
      </c>
      <c r="I549" s="17" t="str">
        <f aca="false">IF(OR(D549="",F549=""),"",D549*F549)</f>
        <v/>
      </c>
      <c r="J549" s="17" t="str">
        <f aca="false">IF(OR(C549&lt;&gt;"Scarico",D549="",F549="",B549=""),"",D549*(F549-IFERROR(INDEX(Prodotti!$F$5:$F$504,MATCH(B549,Prodotti!$A$5:$A$504,0)),0)))</f>
        <v/>
      </c>
      <c r="K549" s="19" t="str">
        <f aca="false">IF(B549="","",IF(ISNA(MATCH(B549,Prodotti!$A$5:$A$504,0)),"Codice non trovato",IF(OR(C549="",D549=""),"Manca tipo o quantità",IF(C549="Scarico",IF(SUMIFS($D$5:D549,$B$5:B549,B549,$C$5:C549,"Carico")-SUMIFS($D$5:D549,$B$5:B549,B549,$C$5:C549,"Scarico")&lt;0,"Giacenza insufficiente",""),""))))</f>
        <v/>
      </c>
    </row>
    <row r="550" customFormat="false" ht="15" hidden="false" customHeight="false" outlineLevel="0" collapsed="false">
      <c r="A550" s="18"/>
      <c r="B550" s="12"/>
      <c r="C550" s="13"/>
      <c r="D550" s="13"/>
      <c r="E550" s="12"/>
      <c r="F550" s="14"/>
      <c r="G550" s="12"/>
      <c r="H550" s="19" t="str">
        <f aca="false">IF(B550="","",IFERROR(INDEX(Prodotti!$B$5:$B$504,MATCH(B550,Prodotti!$A$5:$A$504,0)),"Codice non trovato"))</f>
        <v/>
      </c>
      <c r="I550" s="17" t="str">
        <f aca="false">IF(OR(D550="",F550=""),"",D550*F550)</f>
        <v/>
      </c>
      <c r="J550" s="17" t="str">
        <f aca="false">IF(OR(C550&lt;&gt;"Scarico",D550="",F550="",B550=""),"",D550*(F550-IFERROR(INDEX(Prodotti!$F$5:$F$504,MATCH(B550,Prodotti!$A$5:$A$504,0)),0)))</f>
        <v/>
      </c>
      <c r="K550" s="19" t="str">
        <f aca="false">IF(B550="","",IF(ISNA(MATCH(B550,Prodotti!$A$5:$A$504,0)),"Codice non trovato",IF(OR(C550="",D550=""),"Manca tipo o quantità",IF(C550="Scarico",IF(SUMIFS($D$5:D550,$B$5:B550,B550,$C$5:C550,"Carico")-SUMIFS($D$5:D550,$B$5:B550,B550,$C$5:C550,"Scarico")&lt;0,"Giacenza insufficiente",""),""))))</f>
        <v/>
      </c>
    </row>
    <row r="551" customFormat="false" ht="15" hidden="false" customHeight="false" outlineLevel="0" collapsed="false">
      <c r="A551" s="18"/>
      <c r="B551" s="12"/>
      <c r="C551" s="13"/>
      <c r="D551" s="13"/>
      <c r="E551" s="12"/>
      <c r="F551" s="14"/>
      <c r="G551" s="12"/>
      <c r="H551" s="19" t="str">
        <f aca="false">IF(B551="","",IFERROR(INDEX(Prodotti!$B$5:$B$504,MATCH(B551,Prodotti!$A$5:$A$504,0)),"Codice non trovato"))</f>
        <v/>
      </c>
      <c r="I551" s="17" t="str">
        <f aca="false">IF(OR(D551="",F551=""),"",D551*F551)</f>
        <v/>
      </c>
      <c r="J551" s="17" t="str">
        <f aca="false">IF(OR(C551&lt;&gt;"Scarico",D551="",F551="",B551=""),"",D551*(F551-IFERROR(INDEX(Prodotti!$F$5:$F$504,MATCH(B551,Prodotti!$A$5:$A$504,0)),0)))</f>
        <v/>
      </c>
      <c r="K551" s="19" t="str">
        <f aca="false">IF(B551="","",IF(ISNA(MATCH(B551,Prodotti!$A$5:$A$504,0)),"Codice non trovato",IF(OR(C551="",D551=""),"Manca tipo o quantità",IF(C551="Scarico",IF(SUMIFS($D$5:D551,$B$5:B551,B551,$C$5:C551,"Carico")-SUMIFS($D$5:D551,$B$5:B551,B551,$C$5:C551,"Scarico")&lt;0,"Giacenza insufficiente",""),""))))</f>
        <v/>
      </c>
    </row>
    <row r="552" customFormat="false" ht="15" hidden="false" customHeight="false" outlineLevel="0" collapsed="false">
      <c r="A552" s="18"/>
      <c r="B552" s="12"/>
      <c r="C552" s="13"/>
      <c r="D552" s="13"/>
      <c r="E552" s="12"/>
      <c r="F552" s="14"/>
      <c r="G552" s="12"/>
      <c r="H552" s="19" t="str">
        <f aca="false">IF(B552="","",IFERROR(INDEX(Prodotti!$B$5:$B$504,MATCH(B552,Prodotti!$A$5:$A$504,0)),"Codice non trovato"))</f>
        <v/>
      </c>
      <c r="I552" s="17" t="str">
        <f aca="false">IF(OR(D552="",F552=""),"",D552*F552)</f>
        <v/>
      </c>
      <c r="J552" s="17" t="str">
        <f aca="false">IF(OR(C552&lt;&gt;"Scarico",D552="",F552="",B552=""),"",D552*(F552-IFERROR(INDEX(Prodotti!$F$5:$F$504,MATCH(B552,Prodotti!$A$5:$A$504,0)),0)))</f>
        <v/>
      </c>
      <c r="K552" s="19" t="str">
        <f aca="false">IF(B552="","",IF(ISNA(MATCH(B552,Prodotti!$A$5:$A$504,0)),"Codice non trovato",IF(OR(C552="",D552=""),"Manca tipo o quantità",IF(C552="Scarico",IF(SUMIFS($D$5:D552,$B$5:B552,B552,$C$5:C552,"Carico")-SUMIFS($D$5:D552,$B$5:B552,B552,$C$5:C552,"Scarico")&lt;0,"Giacenza insufficiente",""),""))))</f>
        <v/>
      </c>
    </row>
    <row r="553" customFormat="false" ht="15" hidden="false" customHeight="false" outlineLevel="0" collapsed="false">
      <c r="A553" s="18"/>
      <c r="B553" s="12"/>
      <c r="C553" s="13"/>
      <c r="D553" s="13"/>
      <c r="E553" s="12"/>
      <c r="F553" s="14"/>
      <c r="G553" s="12"/>
      <c r="H553" s="19" t="str">
        <f aca="false">IF(B553="","",IFERROR(INDEX(Prodotti!$B$5:$B$504,MATCH(B553,Prodotti!$A$5:$A$504,0)),"Codice non trovato"))</f>
        <v/>
      </c>
      <c r="I553" s="17" t="str">
        <f aca="false">IF(OR(D553="",F553=""),"",D553*F553)</f>
        <v/>
      </c>
      <c r="J553" s="17" t="str">
        <f aca="false">IF(OR(C553&lt;&gt;"Scarico",D553="",F553="",B553=""),"",D553*(F553-IFERROR(INDEX(Prodotti!$F$5:$F$504,MATCH(B553,Prodotti!$A$5:$A$504,0)),0)))</f>
        <v/>
      </c>
      <c r="K553" s="19" t="str">
        <f aca="false">IF(B553="","",IF(ISNA(MATCH(B553,Prodotti!$A$5:$A$504,0)),"Codice non trovato",IF(OR(C553="",D553=""),"Manca tipo o quantità",IF(C553="Scarico",IF(SUMIFS($D$5:D553,$B$5:B553,B553,$C$5:C553,"Carico")-SUMIFS($D$5:D553,$B$5:B553,B553,$C$5:C553,"Scarico")&lt;0,"Giacenza insufficiente",""),""))))</f>
        <v/>
      </c>
    </row>
    <row r="554" customFormat="false" ht="15" hidden="false" customHeight="false" outlineLevel="0" collapsed="false">
      <c r="A554" s="18"/>
      <c r="B554" s="12"/>
      <c r="C554" s="13"/>
      <c r="D554" s="13"/>
      <c r="E554" s="12"/>
      <c r="F554" s="14"/>
      <c r="G554" s="12"/>
      <c r="H554" s="19" t="str">
        <f aca="false">IF(B554="","",IFERROR(INDEX(Prodotti!$B$5:$B$504,MATCH(B554,Prodotti!$A$5:$A$504,0)),"Codice non trovato"))</f>
        <v/>
      </c>
      <c r="I554" s="17" t="str">
        <f aca="false">IF(OR(D554="",F554=""),"",D554*F554)</f>
        <v/>
      </c>
      <c r="J554" s="17" t="str">
        <f aca="false">IF(OR(C554&lt;&gt;"Scarico",D554="",F554="",B554=""),"",D554*(F554-IFERROR(INDEX(Prodotti!$F$5:$F$504,MATCH(B554,Prodotti!$A$5:$A$504,0)),0)))</f>
        <v/>
      </c>
      <c r="K554" s="19" t="str">
        <f aca="false">IF(B554="","",IF(ISNA(MATCH(B554,Prodotti!$A$5:$A$504,0)),"Codice non trovato",IF(OR(C554="",D554=""),"Manca tipo o quantità",IF(C554="Scarico",IF(SUMIFS($D$5:D554,$B$5:B554,B554,$C$5:C554,"Carico")-SUMIFS($D$5:D554,$B$5:B554,B554,$C$5:C554,"Scarico")&lt;0,"Giacenza insufficiente",""),""))))</f>
        <v/>
      </c>
    </row>
    <row r="555" customFormat="false" ht="15" hidden="false" customHeight="false" outlineLevel="0" collapsed="false">
      <c r="A555" s="18"/>
      <c r="B555" s="12"/>
      <c r="C555" s="13"/>
      <c r="D555" s="13"/>
      <c r="E555" s="12"/>
      <c r="F555" s="14"/>
      <c r="G555" s="12"/>
      <c r="H555" s="19" t="str">
        <f aca="false">IF(B555="","",IFERROR(INDEX(Prodotti!$B$5:$B$504,MATCH(B555,Prodotti!$A$5:$A$504,0)),"Codice non trovato"))</f>
        <v/>
      </c>
      <c r="I555" s="17" t="str">
        <f aca="false">IF(OR(D555="",F555=""),"",D555*F555)</f>
        <v/>
      </c>
      <c r="J555" s="17" t="str">
        <f aca="false">IF(OR(C555&lt;&gt;"Scarico",D555="",F555="",B555=""),"",D555*(F555-IFERROR(INDEX(Prodotti!$F$5:$F$504,MATCH(B555,Prodotti!$A$5:$A$504,0)),0)))</f>
        <v/>
      </c>
      <c r="K555" s="19" t="str">
        <f aca="false">IF(B555="","",IF(ISNA(MATCH(B555,Prodotti!$A$5:$A$504,0)),"Codice non trovato",IF(OR(C555="",D555=""),"Manca tipo o quantità",IF(C555="Scarico",IF(SUMIFS($D$5:D555,$B$5:B555,B555,$C$5:C555,"Carico")-SUMIFS($D$5:D555,$B$5:B555,B555,$C$5:C555,"Scarico")&lt;0,"Giacenza insufficiente",""),""))))</f>
        <v/>
      </c>
    </row>
    <row r="556" customFormat="false" ht="15" hidden="false" customHeight="false" outlineLevel="0" collapsed="false">
      <c r="A556" s="18"/>
      <c r="B556" s="12"/>
      <c r="C556" s="13"/>
      <c r="D556" s="13"/>
      <c r="E556" s="12"/>
      <c r="F556" s="14"/>
      <c r="G556" s="12"/>
      <c r="H556" s="19" t="str">
        <f aca="false">IF(B556="","",IFERROR(INDEX(Prodotti!$B$5:$B$504,MATCH(B556,Prodotti!$A$5:$A$504,0)),"Codice non trovato"))</f>
        <v/>
      </c>
      <c r="I556" s="17" t="str">
        <f aca="false">IF(OR(D556="",F556=""),"",D556*F556)</f>
        <v/>
      </c>
      <c r="J556" s="17" t="str">
        <f aca="false">IF(OR(C556&lt;&gt;"Scarico",D556="",F556="",B556=""),"",D556*(F556-IFERROR(INDEX(Prodotti!$F$5:$F$504,MATCH(B556,Prodotti!$A$5:$A$504,0)),0)))</f>
        <v/>
      </c>
      <c r="K556" s="19" t="str">
        <f aca="false">IF(B556="","",IF(ISNA(MATCH(B556,Prodotti!$A$5:$A$504,0)),"Codice non trovato",IF(OR(C556="",D556=""),"Manca tipo o quantità",IF(C556="Scarico",IF(SUMIFS($D$5:D556,$B$5:B556,B556,$C$5:C556,"Carico")-SUMIFS($D$5:D556,$B$5:B556,B556,$C$5:C556,"Scarico")&lt;0,"Giacenza insufficiente",""),""))))</f>
        <v/>
      </c>
    </row>
    <row r="557" customFormat="false" ht="15" hidden="false" customHeight="false" outlineLevel="0" collapsed="false">
      <c r="A557" s="18"/>
      <c r="B557" s="12"/>
      <c r="C557" s="13"/>
      <c r="D557" s="13"/>
      <c r="E557" s="12"/>
      <c r="F557" s="14"/>
      <c r="G557" s="12"/>
      <c r="H557" s="19" t="str">
        <f aca="false">IF(B557="","",IFERROR(INDEX(Prodotti!$B$5:$B$504,MATCH(B557,Prodotti!$A$5:$A$504,0)),"Codice non trovato"))</f>
        <v/>
      </c>
      <c r="I557" s="17" t="str">
        <f aca="false">IF(OR(D557="",F557=""),"",D557*F557)</f>
        <v/>
      </c>
      <c r="J557" s="17" t="str">
        <f aca="false">IF(OR(C557&lt;&gt;"Scarico",D557="",F557="",B557=""),"",D557*(F557-IFERROR(INDEX(Prodotti!$F$5:$F$504,MATCH(B557,Prodotti!$A$5:$A$504,0)),0)))</f>
        <v/>
      </c>
      <c r="K557" s="19" t="str">
        <f aca="false">IF(B557="","",IF(ISNA(MATCH(B557,Prodotti!$A$5:$A$504,0)),"Codice non trovato",IF(OR(C557="",D557=""),"Manca tipo o quantità",IF(C557="Scarico",IF(SUMIFS($D$5:D557,$B$5:B557,B557,$C$5:C557,"Carico")-SUMIFS($D$5:D557,$B$5:B557,B557,$C$5:C557,"Scarico")&lt;0,"Giacenza insufficiente",""),""))))</f>
        <v/>
      </c>
    </row>
    <row r="558" customFormat="false" ht="15" hidden="false" customHeight="false" outlineLevel="0" collapsed="false">
      <c r="A558" s="18"/>
      <c r="B558" s="12"/>
      <c r="C558" s="13"/>
      <c r="D558" s="13"/>
      <c r="E558" s="12"/>
      <c r="F558" s="14"/>
      <c r="G558" s="12"/>
      <c r="H558" s="19" t="str">
        <f aca="false">IF(B558="","",IFERROR(INDEX(Prodotti!$B$5:$B$504,MATCH(B558,Prodotti!$A$5:$A$504,0)),"Codice non trovato"))</f>
        <v/>
      </c>
      <c r="I558" s="17" t="str">
        <f aca="false">IF(OR(D558="",F558=""),"",D558*F558)</f>
        <v/>
      </c>
      <c r="J558" s="17" t="str">
        <f aca="false">IF(OR(C558&lt;&gt;"Scarico",D558="",F558="",B558=""),"",D558*(F558-IFERROR(INDEX(Prodotti!$F$5:$F$504,MATCH(B558,Prodotti!$A$5:$A$504,0)),0)))</f>
        <v/>
      </c>
      <c r="K558" s="19" t="str">
        <f aca="false">IF(B558="","",IF(ISNA(MATCH(B558,Prodotti!$A$5:$A$504,0)),"Codice non trovato",IF(OR(C558="",D558=""),"Manca tipo o quantità",IF(C558="Scarico",IF(SUMIFS($D$5:D558,$B$5:B558,B558,$C$5:C558,"Carico")-SUMIFS($D$5:D558,$B$5:B558,B558,$C$5:C558,"Scarico")&lt;0,"Giacenza insufficiente",""),""))))</f>
        <v/>
      </c>
    </row>
    <row r="559" customFormat="false" ht="15" hidden="false" customHeight="false" outlineLevel="0" collapsed="false">
      <c r="A559" s="18"/>
      <c r="B559" s="12"/>
      <c r="C559" s="13"/>
      <c r="D559" s="13"/>
      <c r="E559" s="12"/>
      <c r="F559" s="14"/>
      <c r="G559" s="12"/>
      <c r="H559" s="19" t="str">
        <f aca="false">IF(B559="","",IFERROR(INDEX(Prodotti!$B$5:$B$504,MATCH(B559,Prodotti!$A$5:$A$504,0)),"Codice non trovato"))</f>
        <v/>
      </c>
      <c r="I559" s="17" t="str">
        <f aca="false">IF(OR(D559="",F559=""),"",D559*F559)</f>
        <v/>
      </c>
      <c r="J559" s="17" t="str">
        <f aca="false">IF(OR(C559&lt;&gt;"Scarico",D559="",F559="",B559=""),"",D559*(F559-IFERROR(INDEX(Prodotti!$F$5:$F$504,MATCH(B559,Prodotti!$A$5:$A$504,0)),0)))</f>
        <v/>
      </c>
      <c r="K559" s="19" t="str">
        <f aca="false">IF(B559="","",IF(ISNA(MATCH(B559,Prodotti!$A$5:$A$504,0)),"Codice non trovato",IF(OR(C559="",D559=""),"Manca tipo o quantità",IF(C559="Scarico",IF(SUMIFS($D$5:D559,$B$5:B559,B559,$C$5:C559,"Carico")-SUMIFS($D$5:D559,$B$5:B559,B559,$C$5:C559,"Scarico")&lt;0,"Giacenza insufficiente",""),""))))</f>
        <v/>
      </c>
    </row>
    <row r="560" customFormat="false" ht="15" hidden="false" customHeight="false" outlineLevel="0" collapsed="false">
      <c r="A560" s="18"/>
      <c r="B560" s="12"/>
      <c r="C560" s="13"/>
      <c r="D560" s="13"/>
      <c r="E560" s="12"/>
      <c r="F560" s="14"/>
      <c r="G560" s="12"/>
      <c r="H560" s="19" t="str">
        <f aca="false">IF(B560="","",IFERROR(INDEX(Prodotti!$B$5:$B$504,MATCH(B560,Prodotti!$A$5:$A$504,0)),"Codice non trovato"))</f>
        <v/>
      </c>
      <c r="I560" s="17" t="str">
        <f aca="false">IF(OR(D560="",F560=""),"",D560*F560)</f>
        <v/>
      </c>
      <c r="J560" s="17" t="str">
        <f aca="false">IF(OR(C560&lt;&gt;"Scarico",D560="",F560="",B560=""),"",D560*(F560-IFERROR(INDEX(Prodotti!$F$5:$F$504,MATCH(B560,Prodotti!$A$5:$A$504,0)),0)))</f>
        <v/>
      </c>
      <c r="K560" s="19" t="str">
        <f aca="false">IF(B560="","",IF(ISNA(MATCH(B560,Prodotti!$A$5:$A$504,0)),"Codice non trovato",IF(OR(C560="",D560=""),"Manca tipo o quantità",IF(C560="Scarico",IF(SUMIFS($D$5:D560,$B$5:B560,B560,$C$5:C560,"Carico")-SUMIFS($D$5:D560,$B$5:B560,B560,$C$5:C560,"Scarico")&lt;0,"Giacenza insufficiente",""),""))))</f>
        <v/>
      </c>
    </row>
    <row r="561" customFormat="false" ht="15" hidden="false" customHeight="false" outlineLevel="0" collapsed="false">
      <c r="A561" s="18"/>
      <c r="B561" s="12"/>
      <c r="C561" s="13"/>
      <c r="D561" s="13"/>
      <c r="E561" s="12"/>
      <c r="F561" s="14"/>
      <c r="G561" s="12"/>
      <c r="H561" s="19" t="str">
        <f aca="false">IF(B561="","",IFERROR(INDEX(Prodotti!$B$5:$B$504,MATCH(B561,Prodotti!$A$5:$A$504,0)),"Codice non trovato"))</f>
        <v/>
      </c>
      <c r="I561" s="17" t="str">
        <f aca="false">IF(OR(D561="",F561=""),"",D561*F561)</f>
        <v/>
      </c>
      <c r="J561" s="17" t="str">
        <f aca="false">IF(OR(C561&lt;&gt;"Scarico",D561="",F561="",B561=""),"",D561*(F561-IFERROR(INDEX(Prodotti!$F$5:$F$504,MATCH(B561,Prodotti!$A$5:$A$504,0)),0)))</f>
        <v/>
      </c>
      <c r="K561" s="19" t="str">
        <f aca="false">IF(B561="","",IF(ISNA(MATCH(B561,Prodotti!$A$5:$A$504,0)),"Codice non trovato",IF(OR(C561="",D561=""),"Manca tipo o quantità",IF(C561="Scarico",IF(SUMIFS($D$5:D561,$B$5:B561,B561,$C$5:C561,"Carico")-SUMIFS($D$5:D561,$B$5:B561,B561,$C$5:C561,"Scarico")&lt;0,"Giacenza insufficiente",""),""))))</f>
        <v/>
      </c>
    </row>
    <row r="562" customFormat="false" ht="15" hidden="false" customHeight="false" outlineLevel="0" collapsed="false">
      <c r="A562" s="18"/>
      <c r="B562" s="12"/>
      <c r="C562" s="13"/>
      <c r="D562" s="13"/>
      <c r="E562" s="12"/>
      <c r="F562" s="14"/>
      <c r="G562" s="12"/>
      <c r="H562" s="19" t="str">
        <f aca="false">IF(B562="","",IFERROR(INDEX(Prodotti!$B$5:$B$504,MATCH(B562,Prodotti!$A$5:$A$504,0)),"Codice non trovato"))</f>
        <v/>
      </c>
      <c r="I562" s="17" t="str">
        <f aca="false">IF(OR(D562="",F562=""),"",D562*F562)</f>
        <v/>
      </c>
      <c r="J562" s="17" t="str">
        <f aca="false">IF(OR(C562&lt;&gt;"Scarico",D562="",F562="",B562=""),"",D562*(F562-IFERROR(INDEX(Prodotti!$F$5:$F$504,MATCH(B562,Prodotti!$A$5:$A$504,0)),0)))</f>
        <v/>
      </c>
      <c r="K562" s="19" t="str">
        <f aca="false">IF(B562="","",IF(ISNA(MATCH(B562,Prodotti!$A$5:$A$504,0)),"Codice non trovato",IF(OR(C562="",D562=""),"Manca tipo o quantità",IF(C562="Scarico",IF(SUMIFS($D$5:D562,$B$5:B562,B562,$C$5:C562,"Carico")-SUMIFS($D$5:D562,$B$5:B562,B562,$C$5:C562,"Scarico")&lt;0,"Giacenza insufficiente",""),""))))</f>
        <v/>
      </c>
    </row>
    <row r="563" customFormat="false" ht="15" hidden="false" customHeight="false" outlineLevel="0" collapsed="false">
      <c r="A563" s="18"/>
      <c r="B563" s="12"/>
      <c r="C563" s="13"/>
      <c r="D563" s="13"/>
      <c r="E563" s="12"/>
      <c r="F563" s="14"/>
      <c r="G563" s="12"/>
      <c r="H563" s="19" t="str">
        <f aca="false">IF(B563="","",IFERROR(INDEX(Prodotti!$B$5:$B$504,MATCH(B563,Prodotti!$A$5:$A$504,0)),"Codice non trovato"))</f>
        <v/>
      </c>
      <c r="I563" s="17" t="str">
        <f aca="false">IF(OR(D563="",F563=""),"",D563*F563)</f>
        <v/>
      </c>
      <c r="J563" s="17" t="str">
        <f aca="false">IF(OR(C563&lt;&gt;"Scarico",D563="",F563="",B563=""),"",D563*(F563-IFERROR(INDEX(Prodotti!$F$5:$F$504,MATCH(B563,Prodotti!$A$5:$A$504,0)),0)))</f>
        <v/>
      </c>
      <c r="K563" s="19" t="str">
        <f aca="false">IF(B563="","",IF(ISNA(MATCH(B563,Prodotti!$A$5:$A$504,0)),"Codice non trovato",IF(OR(C563="",D563=""),"Manca tipo o quantità",IF(C563="Scarico",IF(SUMIFS($D$5:D563,$B$5:B563,B563,$C$5:C563,"Carico")-SUMIFS($D$5:D563,$B$5:B563,B563,$C$5:C563,"Scarico")&lt;0,"Giacenza insufficiente",""),""))))</f>
        <v/>
      </c>
    </row>
    <row r="564" customFormat="false" ht="15" hidden="false" customHeight="false" outlineLevel="0" collapsed="false">
      <c r="A564" s="18"/>
      <c r="B564" s="12"/>
      <c r="C564" s="13"/>
      <c r="D564" s="13"/>
      <c r="E564" s="12"/>
      <c r="F564" s="14"/>
      <c r="G564" s="12"/>
      <c r="H564" s="19" t="str">
        <f aca="false">IF(B564="","",IFERROR(INDEX(Prodotti!$B$5:$B$504,MATCH(B564,Prodotti!$A$5:$A$504,0)),"Codice non trovato"))</f>
        <v/>
      </c>
      <c r="I564" s="17" t="str">
        <f aca="false">IF(OR(D564="",F564=""),"",D564*F564)</f>
        <v/>
      </c>
      <c r="J564" s="17" t="str">
        <f aca="false">IF(OR(C564&lt;&gt;"Scarico",D564="",F564="",B564=""),"",D564*(F564-IFERROR(INDEX(Prodotti!$F$5:$F$504,MATCH(B564,Prodotti!$A$5:$A$504,0)),0)))</f>
        <v/>
      </c>
      <c r="K564" s="19" t="str">
        <f aca="false">IF(B564="","",IF(ISNA(MATCH(B564,Prodotti!$A$5:$A$504,0)),"Codice non trovato",IF(OR(C564="",D564=""),"Manca tipo o quantità",IF(C564="Scarico",IF(SUMIFS($D$5:D564,$B$5:B564,B564,$C$5:C564,"Carico")-SUMIFS($D$5:D564,$B$5:B564,B564,$C$5:C564,"Scarico")&lt;0,"Giacenza insufficiente",""),""))))</f>
        <v/>
      </c>
    </row>
    <row r="565" customFormat="false" ht="15" hidden="false" customHeight="false" outlineLevel="0" collapsed="false">
      <c r="A565" s="18"/>
      <c r="B565" s="12"/>
      <c r="C565" s="13"/>
      <c r="D565" s="13"/>
      <c r="E565" s="12"/>
      <c r="F565" s="14"/>
      <c r="G565" s="12"/>
      <c r="H565" s="19" t="str">
        <f aca="false">IF(B565="","",IFERROR(INDEX(Prodotti!$B$5:$B$504,MATCH(B565,Prodotti!$A$5:$A$504,0)),"Codice non trovato"))</f>
        <v/>
      </c>
      <c r="I565" s="17" t="str">
        <f aca="false">IF(OR(D565="",F565=""),"",D565*F565)</f>
        <v/>
      </c>
      <c r="J565" s="17" t="str">
        <f aca="false">IF(OR(C565&lt;&gt;"Scarico",D565="",F565="",B565=""),"",D565*(F565-IFERROR(INDEX(Prodotti!$F$5:$F$504,MATCH(B565,Prodotti!$A$5:$A$504,0)),0)))</f>
        <v/>
      </c>
      <c r="K565" s="19" t="str">
        <f aca="false">IF(B565="","",IF(ISNA(MATCH(B565,Prodotti!$A$5:$A$504,0)),"Codice non trovato",IF(OR(C565="",D565=""),"Manca tipo o quantità",IF(C565="Scarico",IF(SUMIFS($D$5:D565,$B$5:B565,B565,$C$5:C565,"Carico")-SUMIFS($D$5:D565,$B$5:B565,B565,$C$5:C565,"Scarico")&lt;0,"Giacenza insufficiente",""),""))))</f>
        <v/>
      </c>
    </row>
    <row r="566" customFormat="false" ht="15" hidden="false" customHeight="false" outlineLevel="0" collapsed="false">
      <c r="A566" s="18"/>
      <c r="B566" s="12"/>
      <c r="C566" s="13"/>
      <c r="D566" s="13"/>
      <c r="E566" s="12"/>
      <c r="F566" s="14"/>
      <c r="G566" s="12"/>
      <c r="H566" s="19" t="str">
        <f aca="false">IF(B566="","",IFERROR(INDEX(Prodotti!$B$5:$B$504,MATCH(B566,Prodotti!$A$5:$A$504,0)),"Codice non trovato"))</f>
        <v/>
      </c>
      <c r="I566" s="17" t="str">
        <f aca="false">IF(OR(D566="",F566=""),"",D566*F566)</f>
        <v/>
      </c>
      <c r="J566" s="17" t="str">
        <f aca="false">IF(OR(C566&lt;&gt;"Scarico",D566="",F566="",B566=""),"",D566*(F566-IFERROR(INDEX(Prodotti!$F$5:$F$504,MATCH(B566,Prodotti!$A$5:$A$504,0)),0)))</f>
        <v/>
      </c>
      <c r="K566" s="19" t="str">
        <f aca="false">IF(B566="","",IF(ISNA(MATCH(B566,Prodotti!$A$5:$A$504,0)),"Codice non trovato",IF(OR(C566="",D566=""),"Manca tipo o quantità",IF(C566="Scarico",IF(SUMIFS($D$5:D566,$B$5:B566,B566,$C$5:C566,"Carico")-SUMIFS($D$5:D566,$B$5:B566,B566,$C$5:C566,"Scarico")&lt;0,"Giacenza insufficiente",""),""))))</f>
        <v/>
      </c>
    </row>
    <row r="567" customFormat="false" ht="15" hidden="false" customHeight="false" outlineLevel="0" collapsed="false">
      <c r="A567" s="18"/>
      <c r="B567" s="12"/>
      <c r="C567" s="13"/>
      <c r="D567" s="13"/>
      <c r="E567" s="12"/>
      <c r="F567" s="14"/>
      <c r="G567" s="12"/>
      <c r="H567" s="19" t="str">
        <f aca="false">IF(B567="","",IFERROR(INDEX(Prodotti!$B$5:$B$504,MATCH(B567,Prodotti!$A$5:$A$504,0)),"Codice non trovato"))</f>
        <v/>
      </c>
      <c r="I567" s="17" t="str">
        <f aca="false">IF(OR(D567="",F567=""),"",D567*F567)</f>
        <v/>
      </c>
      <c r="J567" s="17" t="str">
        <f aca="false">IF(OR(C567&lt;&gt;"Scarico",D567="",F567="",B567=""),"",D567*(F567-IFERROR(INDEX(Prodotti!$F$5:$F$504,MATCH(B567,Prodotti!$A$5:$A$504,0)),0)))</f>
        <v/>
      </c>
      <c r="K567" s="19" t="str">
        <f aca="false">IF(B567="","",IF(ISNA(MATCH(B567,Prodotti!$A$5:$A$504,0)),"Codice non trovato",IF(OR(C567="",D567=""),"Manca tipo o quantità",IF(C567="Scarico",IF(SUMIFS($D$5:D567,$B$5:B567,B567,$C$5:C567,"Carico")-SUMIFS($D$5:D567,$B$5:B567,B567,$C$5:C567,"Scarico")&lt;0,"Giacenza insufficiente",""),""))))</f>
        <v/>
      </c>
    </row>
    <row r="568" customFormat="false" ht="15" hidden="false" customHeight="false" outlineLevel="0" collapsed="false">
      <c r="A568" s="18"/>
      <c r="B568" s="12"/>
      <c r="C568" s="13"/>
      <c r="D568" s="13"/>
      <c r="E568" s="12"/>
      <c r="F568" s="14"/>
      <c r="G568" s="12"/>
      <c r="H568" s="19" t="str">
        <f aca="false">IF(B568="","",IFERROR(INDEX(Prodotti!$B$5:$B$504,MATCH(B568,Prodotti!$A$5:$A$504,0)),"Codice non trovato"))</f>
        <v/>
      </c>
      <c r="I568" s="17" t="str">
        <f aca="false">IF(OR(D568="",F568=""),"",D568*F568)</f>
        <v/>
      </c>
      <c r="J568" s="17" t="str">
        <f aca="false">IF(OR(C568&lt;&gt;"Scarico",D568="",F568="",B568=""),"",D568*(F568-IFERROR(INDEX(Prodotti!$F$5:$F$504,MATCH(B568,Prodotti!$A$5:$A$504,0)),0)))</f>
        <v/>
      </c>
      <c r="K568" s="19" t="str">
        <f aca="false">IF(B568="","",IF(ISNA(MATCH(B568,Prodotti!$A$5:$A$504,0)),"Codice non trovato",IF(OR(C568="",D568=""),"Manca tipo o quantità",IF(C568="Scarico",IF(SUMIFS($D$5:D568,$B$5:B568,B568,$C$5:C568,"Carico")-SUMIFS($D$5:D568,$B$5:B568,B568,$C$5:C568,"Scarico")&lt;0,"Giacenza insufficiente",""),""))))</f>
        <v/>
      </c>
    </row>
    <row r="569" customFormat="false" ht="15" hidden="false" customHeight="false" outlineLevel="0" collapsed="false">
      <c r="A569" s="18"/>
      <c r="B569" s="12"/>
      <c r="C569" s="13"/>
      <c r="D569" s="13"/>
      <c r="E569" s="12"/>
      <c r="F569" s="14"/>
      <c r="G569" s="12"/>
      <c r="H569" s="19" t="str">
        <f aca="false">IF(B569="","",IFERROR(INDEX(Prodotti!$B$5:$B$504,MATCH(B569,Prodotti!$A$5:$A$504,0)),"Codice non trovato"))</f>
        <v/>
      </c>
      <c r="I569" s="17" t="str">
        <f aca="false">IF(OR(D569="",F569=""),"",D569*F569)</f>
        <v/>
      </c>
      <c r="J569" s="17" t="str">
        <f aca="false">IF(OR(C569&lt;&gt;"Scarico",D569="",F569="",B569=""),"",D569*(F569-IFERROR(INDEX(Prodotti!$F$5:$F$504,MATCH(B569,Prodotti!$A$5:$A$504,0)),0)))</f>
        <v/>
      </c>
      <c r="K569" s="19" t="str">
        <f aca="false">IF(B569="","",IF(ISNA(MATCH(B569,Prodotti!$A$5:$A$504,0)),"Codice non trovato",IF(OR(C569="",D569=""),"Manca tipo o quantità",IF(C569="Scarico",IF(SUMIFS($D$5:D569,$B$5:B569,B569,$C$5:C569,"Carico")-SUMIFS($D$5:D569,$B$5:B569,B569,$C$5:C569,"Scarico")&lt;0,"Giacenza insufficiente",""),""))))</f>
        <v/>
      </c>
    </row>
    <row r="570" customFormat="false" ht="15" hidden="false" customHeight="false" outlineLevel="0" collapsed="false">
      <c r="A570" s="18"/>
      <c r="B570" s="12"/>
      <c r="C570" s="13"/>
      <c r="D570" s="13"/>
      <c r="E570" s="12"/>
      <c r="F570" s="14"/>
      <c r="G570" s="12"/>
      <c r="H570" s="19" t="str">
        <f aca="false">IF(B570="","",IFERROR(INDEX(Prodotti!$B$5:$B$504,MATCH(B570,Prodotti!$A$5:$A$504,0)),"Codice non trovato"))</f>
        <v/>
      </c>
      <c r="I570" s="17" t="str">
        <f aca="false">IF(OR(D570="",F570=""),"",D570*F570)</f>
        <v/>
      </c>
      <c r="J570" s="17" t="str">
        <f aca="false">IF(OR(C570&lt;&gt;"Scarico",D570="",F570="",B570=""),"",D570*(F570-IFERROR(INDEX(Prodotti!$F$5:$F$504,MATCH(B570,Prodotti!$A$5:$A$504,0)),0)))</f>
        <v/>
      </c>
      <c r="K570" s="19" t="str">
        <f aca="false">IF(B570="","",IF(ISNA(MATCH(B570,Prodotti!$A$5:$A$504,0)),"Codice non trovato",IF(OR(C570="",D570=""),"Manca tipo o quantità",IF(C570="Scarico",IF(SUMIFS($D$5:D570,$B$5:B570,B570,$C$5:C570,"Carico")-SUMIFS($D$5:D570,$B$5:B570,B570,$C$5:C570,"Scarico")&lt;0,"Giacenza insufficiente",""),""))))</f>
        <v/>
      </c>
    </row>
    <row r="571" customFormat="false" ht="15" hidden="false" customHeight="false" outlineLevel="0" collapsed="false">
      <c r="A571" s="18"/>
      <c r="B571" s="12"/>
      <c r="C571" s="13"/>
      <c r="D571" s="13"/>
      <c r="E571" s="12"/>
      <c r="F571" s="14"/>
      <c r="G571" s="12"/>
      <c r="H571" s="19" t="str">
        <f aca="false">IF(B571="","",IFERROR(INDEX(Prodotti!$B$5:$B$504,MATCH(B571,Prodotti!$A$5:$A$504,0)),"Codice non trovato"))</f>
        <v/>
      </c>
      <c r="I571" s="17" t="str">
        <f aca="false">IF(OR(D571="",F571=""),"",D571*F571)</f>
        <v/>
      </c>
      <c r="J571" s="17" t="str">
        <f aca="false">IF(OR(C571&lt;&gt;"Scarico",D571="",F571="",B571=""),"",D571*(F571-IFERROR(INDEX(Prodotti!$F$5:$F$504,MATCH(B571,Prodotti!$A$5:$A$504,0)),0)))</f>
        <v/>
      </c>
      <c r="K571" s="19" t="str">
        <f aca="false">IF(B571="","",IF(ISNA(MATCH(B571,Prodotti!$A$5:$A$504,0)),"Codice non trovato",IF(OR(C571="",D571=""),"Manca tipo o quantità",IF(C571="Scarico",IF(SUMIFS($D$5:D571,$B$5:B571,B571,$C$5:C571,"Carico")-SUMIFS($D$5:D571,$B$5:B571,B571,$C$5:C571,"Scarico")&lt;0,"Giacenza insufficiente",""),""))))</f>
        <v/>
      </c>
    </row>
    <row r="572" customFormat="false" ht="15" hidden="false" customHeight="false" outlineLevel="0" collapsed="false">
      <c r="A572" s="18"/>
      <c r="B572" s="12"/>
      <c r="C572" s="13"/>
      <c r="D572" s="13"/>
      <c r="E572" s="12"/>
      <c r="F572" s="14"/>
      <c r="G572" s="12"/>
      <c r="H572" s="19" t="str">
        <f aca="false">IF(B572="","",IFERROR(INDEX(Prodotti!$B$5:$B$504,MATCH(B572,Prodotti!$A$5:$A$504,0)),"Codice non trovato"))</f>
        <v/>
      </c>
      <c r="I572" s="17" t="str">
        <f aca="false">IF(OR(D572="",F572=""),"",D572*F572)</f>
        <v/>
      </c>
      <c r="J572" s="17" t="str">
        <f aca="false">IF(OR(C572&lt;&gt;"Scarico",D572="",F572="",B572=""),"",D572*(F572-IFERROR(INDEX(Prodotti!$F$5:$F$504,MATCH(B572,Prodotti!$A$5:$A$504,0)),0)))</f>
        <v/>
      </c>
      <c r="K572" s="19" t="str">
        <f aca="false">IF(B572="","",IF(ISNA(MATCH(B572,Prodotti!$A$5:$A$504,0)),"Codice non trovato",IF(OR(C572="",D572=""),"Manca tipo o quantità",IF(C572="Scarico",IF(SUMIFS($D$5:D572,$B$5:B572,B572,$C$5:C572,"Carico")-SUMIFS($D$5:D572,$B$5:B572,B572,$C$5:C572,"Scarico")&lt;0,"Giacenza insufficiente",""),""))))</f>
        <v/>
      </c>
    </row>
    <row r="573" customFormat="false" ht="15" hidden="false" customHeight="false" outlineLevel="0" collapsed="false">
      <c r="A573" s="18"/>
      <c r="B573" s="12"/>
      <c r="C573" s="13"/>
      <c r="D573" s="13"/>
      <c r="E573" s="12"/>
      <c r="F573" s="14"/>
      <c r="G573" s="12"/>
      <c r="H573" s="19" t="str">
        <f aca="false">IF(B573="","",IFERROR(INDEX(Prodotti!$B$5:$B$504,MATCH(B573,Prodotti!$A$5:$A$504,0)),"Codice non trovato"))</f>
        <v/>
      </c>
      <c r="I573" s="17" t="str">
        <f aca="false">IF(OR(D573="",F573=""),"",D573*F573)</f>
        <v/>
      </c>
      <c r="J573" s="17" t="str">
        <f aca="false">IF(OR(C573&lt;&gt;"Scarico",D573="",F573="",B573=""),"",D573*(F573-IFERROR(INDEX(Prodotti!$F$5:$F$504,MATCH(B573,Prodotti!$A$5:$A$504,0)),0)))</f>
        <v/>
      </c>
      <c r="K573" s="19" t="str">
        <f aca="false">IF(B573="","",IF(ISNA(MATCH(B573,Prodotti!$A$5:$A$504,0)),"Codice non trovato",IF(OR(C573="",D573=""),"Manca tipo o quantità",IF(C573="Scarico",IF(SUMIFS($D$5:D573,$B$5:B573,B573,$C$5:C573,"Carico")-SUMIFS($D$5:D573,$B$5:B573,B573,$C$5:C573,"Scarico")&lt;0,"Giacenza insufficiente",""),""))))</f>
        <v/>
      </c>
    </row>
    <row r="574" customFormat="false" ht="15" hidden="false" customHeight="false" outlineLevel="0" collapsed="false">
      <c r="A574" s="18"/>
      <c r="B574" s="12"/>
      <c r="C574" s="13"/>
      <c r="D574" s="13"/>
      <c r="E574" s="12"/>
      <c r="F574" s="14"/>
      <c r="G574" s="12"/>
      <c r="H574" s="19" t="str">
        <f aca="false">IF(B574="","",IFERROR(INDEX(Prodotti!$B$5:$B$504,MATCH(B574,Prodotti!$A$5:$A$504,0)),"Codice non trovato"))</f>
        <v/>
      </c>
      <c r="I574" s="17" t="str">
        <f aca="false">IF(OR(D574="",F574=""),"",D574*F574)</f>
        <v/>
      </c>
      <c r="J574" s="17" t="str">
        <f aca="false">IF(OR(C574&lt;&gt;"Scarico",D574="",F574="",B574=""),"",D574*(F574-IFERROR(INDEX(Prodotti!$F$5:$F$504,MATCH(B574,Prodotti!$A$5:$A$504,0)),0)))</f>
        <v/>
      </c>
      <c r="K574" s="19" t="str">
        <f aca="false">IF(B574="","",IF(ISNA(MATCH(B574,Prodotti!$A$5:$A$504,0)),"Codice non trovato",IF(OR(C574="",D574=""),"Manca tipo o quantità",IF(C574="Scarico",IF(SUMIFS($D$5:D574,$B$5:B574,B574,$C$5:C574,"Carico")-SUMIFS($D$5:D574,$B$5:B574,B574,$C$5:C574,"Scarico")&lt;0,"Giacenza insufficiente",""),""))))</f>
        <v/>
      </c>
    </row>
    <row r="575" customFormat="false" ht="15" hidden="false" customHeight="false" outlineLevel="0" collapsed="false">
      <c r="A575" s="18"/>
      <c r="B575" s="12"/>
      <c r="C575" s="13"/>
      <c r="D575" s="13"/>
      <c r="E575" s="12"/>
      <c r="F575" s="14"/>
      <c r="G575" s="12"/>
      <c r="H575" s="19" t="str">
        <f aca="false">IF(B575="","",IFERROR(INDEX(Prodotti!$B$5:$B$504,MATCH(B575,Prodotti!$A$5:$A$504,0)),"Codice non trovato"))</f>
        <v/>
      </c>
      <c r="I575" s="17" t="str">
        <f aca="false">IF(OR(D575="",F575=""),"",D575*F575)</f>
        <v/>
      </c>
      <c r="J575" s="17" t="str">
        <f aca="false">IF(OR(C575&lt;&gt;"Scarico",D575="",F575="",B575=""),"",D575*(F575-IFERROR(INDEX(Prodotti!$F$5:$F$504,MATCH(B575,Prodotti!$A$5:$A$504,0)),0)))</f>
        <v/>
      </c>
      <c r="K575" s="19" t="str">
        <f aca="false">IF(B575="","",IF(ISNA(MATCH(B575,Prodotti!$A$5:$A$504,0)),"Codice non trovato",IF(OR(C575="",D575=""),"Manca tipo o quantità",IF(C575="Scarico",IF(SUMIFS($D$5:D575,$B$5:B575,B575,$C$5:C575,"Carico")-SUMIFS($D$5:D575,$B$5:B575,B575,$C$5:C575,"Scarico")&lt;0,"Giacenza insufficiente",""),""))))</f>
        <v/>
      </c>
    </row>
    <row r="576" customFormat="false" ht="15" hidden="false" customHeight="false" outlineLevel="0" collapsed="false">
      <c r="A576" s="18"/>
      <c r="B576" s="12"/>
      <c r="C576" s="13"/>
      <c r="D576" s="13"/>
      <c r="E576" s="12"/>
      <c r="F576" s="14"/>
      <c r="G576" s="12"/>
      <c r="H576" s="19" t="str">
        <f aca="false">IF(B576="","",IFERROR(INDEX(Prodotti!$B$5:$B$504,MATCH(B576,Prodotti!$A$5:$A$504,0)),"Codice non trovato"))</f>
        <v/>
      </c>
      <c r="I576" s="17" t="str">
        <f aca="false">IF(OR(D576="",F576=""),"",D576*F576)</f>
        <v/>
      </c>
      <c r="J576" s="17" t="str">
        <f aca="false">IF(OR(C576&lt;&gt;"Scarico",D576="",F576="",B576=""),"",D576*(F576-IFERROR(INDEX(Prodotti!$F$5:$F$504,MATCH(B576,Prodotti!$A$5:$A$504,0)),0)))</f>
        <v/>
      </c>
      <c r="K576" s="19" t="str">
        <f aca="false">IF(B576="","",IF(ISNA(MATCH(B576,Prodotti!$A$5:$A$504,0)),"Codice non trovato",IF(OR(C576="",D576=""),"Manca tipo o quantità",IF(C576="Scarico",IF(SUMIFS($D$5:D576,$B$5:B576,B576,$C$5:C576,"Carico")-SUMIFS($D$5:D576,$B$5:B576,B576,$C$5:C576,"Scarico")&lt;0,"Giacenza insufficiente",""),""))))</f>
        <v/>
      </c>
    </row>
    <row r="577" customFormat="false" ht="15" hidden="false" customHeight="false" outlineLevel="0" collapsed="false">
      <c r="A577" s="18"/>
      <c r="B577" s="12"/>
      <c r="C577" s="13"/>
      <c r="D577" s="13"/>
      <c r="E577" s="12"/>
      <c r="F577" s="14"/>
      <c r="G577" s="12"/>
      <c r="H577" s="19" t="str">
        <f aca="false">IF(B577="","",IFERROR(INDEX(Prodotti!$B$5:$B$504,MATCH(B577,Prodotti!$A$5:$A$504,0)),"Codice non trovato"))</f>
        <v/>
      </c>
      <c r="I577" s="17" t="str">
        <f aca="false">IF(OR(D577="",F577=""),"",D577*F577)</f>
        <v/>
      </c>
      <c r="J577" s="17" t="str">
        <f aca="false">IF(OR(C577&lt;&gt;"Scarico",D577="",F577="",B577=""),"",D577*(F577-IFERROR(INDEX(Prodotti!$F$5:$F$504,MATCH(B577,Prodotti!$A$5:$A$504,0)),0)))</f>
        <v/>
      </c>
      <c r="K577" s="19" t="str">
        <f aca="false">IF(B577="","",IF(ISNA(MATCH(B577,Prodotti!$A$5:$A$504,0)),"Codice non trovato",IF(OR(C577="",D577=""),"Manca tipo o quantità",IF(C577="Scarico",IF(SUMIFS($D$5:D577,$B$5:B577,B577,$C$5:C577,"Carico")-SUMIFS($D$5:D577,$B$5:B577,B577,$C$5:C577,"Scarico")&lt;0,"Giacenza insufficiente",""),""))))</f>
        <v/>
      </c>
    </row>
    <row r="578" customFormat="false" ht="15" hidden="false" customHeight="false" outlineLevel="0" collapsed="false">
      <c r="A578" s="18"/>
      <c r="B578" s="12"/>
      <c r="C578" s="13"/>
      <c r="D578" s="13"/>
      <c r="E578" s="12"/>
      <c r="F578" s="14"/>
      <c r="G578" s="12"/>
      <c r="H578" s="19" t="str">
        <f aca="false">IF(B578="","",IFERROR(INDEX(Prodotti!$B$5:$B$504,MATCH(B578,Prodotti!$A$5:$A$504,0)),"Codice non trovato"))</f>
        <v/>
      </c>
      <c r="I578" s="17" t="str">
        <f aca="false">IF(OR(D578="",F578=""),"",D578*F578)</f>
        <v/>
      </c>
      <c r="J578" s="17" t="str">
        <f aca="false">IF(OR(C578&lt;&gt;"Scarico",D578="",F578="",B578=""),"",D578*(F578-IFERROR(INDEX(Prodotti!$F$5:$F$504,MATCH(B578,Prodotti!$A$5:$A$504,0)),0)))</f>
        <v/>
      </c>
      <c r="K578" s="19" t="str">
        <f aca="false">IF(B578="","",IF(ISNA(MATCH(B578,Prodotti!$A$5:$A$504,0)),"Codice non trovato",IF(OR(C578="",D578=""),"Manca tipo o quantità",IF(C578="Scarico",IF(SUMIFS($D$5:D578,$B$5:B578,B578,$C$5:C578,"Carico")-SUMIFS($D$5:D578,$B$5:B578,B578,$C$5:C578,"Scarico")&lt;0,"Giacenza insufficiente",""),""))))</f>
        <v/>
      </c>
    </row>
    <row r="579" customFormat="false" ht="15" hidden="false" customHeight="false" outlineLevel="0" collapsed="false">
      <c r="A579" s="18"/>
      <c r="B579" s="12"/>
      <c r="C579" s="13"/>
      <c r="D579" s="13"/>
      <c r="E579" s="12"/>
      <c r="F579" s="14"/>
      <c r="G579" s="12"/>
      <c r="H579" s="19" t="str">
        <f aca="false">IF(B579="","",IFERROR(INDEX(Prodotti!$B$5:$B$504,MATCH(B579,Prodotti!$A$5:$A$504,0)),"Codice non trovato"))</f>
        <v/>
      </c>
      <c r="I579" s="17" t="str">
        <f aca="false">IF(OR(D579="",F579=""),"",D579*F579)</f>
        <v/>
      </c>
      <c r="J579" s="17" t="str">
        <f aca="false">IF(OR(C579&lt;&gt;"Scarico",D579="",F579="",B579=""),"",D579*(F579-IFERROR(INDEX(Prodotti!$F$5:$F$504,MATCH(B579,Prodotti!$A$5:$A$504,0)),0)))</f>
        <v/>
      </c>
      <c r="K579" s="19" t="str">
        <f aca="false">IF(B579="","",IF(ISNA(MATCH(B579,Prodotti!$A$5:$A$504,0)),"Codice non trovato",IF(OR(C579="",D579=""),"Manca tipo o quantità",IF(C579="Scarico",IF(SUMIFS($D$5:D579,$B$5:B579,B579,$C$5:C579,"Carico")-SUMIFS($D$5:D579,$B$5:B579,B579,$C$5:C579,"Scarico")&lt;0,"Giacenza insufficiente",""),""))))</f>
        <v/>
      </c>
    </row>
    <row r="580" customFormat="false" ht="15" hidden="false" customHeight="false" outlineLevel="0" collapsed="false">
      <c r="A580" s="18"/>
      <c r="B580" s="12"/>
      <c r="C580" s="13"/>
      <c r="D580" s="13"/>
      <c r="E580" s="12"/>
      <c r="F580" s="14"/>
      <c r="G580" s="12"/>
      <c r="H580" s="19" t="str">
        <f aca="false">IF(B580="","",IFERROR(INDEX(Prodotti!$B$5:$B$504,MATCH(B580,Prodotti!$A$5:$A$504,0)),"Codice non trovato"))</f>
        <v/>
      </c>
      <c r="I580" s="17" t="str">
        <f aca="false">IF(OR(D580="",F580=""),"",D580*F580)</f>
        <v/>
      </c>
      <c r="J580" s="17" t="str">
        <f aca="false">IF(OR(C580&lt;&gt;"Scarico",D580="",F580="",B580=""),"",D580*(F580-IFERROR(INDEX(Prodotti!$F$5:$F$504,MATCH(B580,Prodotti!$A$5:$A$504,0)),0)))</f>
        <v/>
      </c>
      <c r="K580" s="19" t="str">
        <f aca="false">IF(B580="","",IF(ISNA(MATCH(B580,Prodotti!$A$5:$A$504,0)),"Codice non trovato",IF(OR(C580="",D580=""),"Manca tipo o quantità",IF(C580="Scarico",IF(SUMIFS($D$5:D580,$B$5:B580,B580,$C$5:C580,"Carico")-SUMIFS($D$5:D580,$B$5:B580,B580,$C$5:C580,"Scarico")&lt;0,"Giacenza insufficiente",""),""))))</f>
        <v/>
      </c>
    </row>
    <row r="581" customFormat="false" ht="15" hidden="false" customHeight="false" outlineLevel="0" collapsed="false">
      <c r="A581" s="18"/>
      <c r="B581" s="12"/>
      <c r="C581" s="13"/>
      <c r="D581" s="13"/>
      <c r="E581" s="12"/>
      <c r="F581" s="14"/>
      <c r="G581" s="12"/>
      <c r="H581" s="19" t="str">
        <f aca="false">IF(B581="","",IFERROR(INDEX(Prodotti!$B$5:$B$504,MATCH(B581,Prodotti!$A$5:$A$504,0)),"Codice non trovato"))</f>
        <v/>
      </c>
      <c r="I581" s="17" t="str">
        <f aca="false">IF(OR(D581="",F581=""),"",D581*F581)</f>
        <v/>
      </c>
      <c r="J581" s="17" t="str">
        <f aca="false">IF(OR(C581&lt;&gt;"Scarico",D581="",F581="",B581=""),"",D581*(F581-IFERROR(INDEX(Prodotti!$F$5:$F$504,MATCH(B581,Prodotti!$A$5:$A$504,0)),0)))</f>
        <v/>
      </c>
      <c r="K581" s="19" t="str">
        <f aca="false">IF(B581="","",IF(ISNA(MATCH(B581,Prodotti!$A$5:$A$504,0)),"Codice non trovato",IF(OR(C581="",D581=""),"Manca tipo o quantità",IF(C581="Scarico",IF(SUMIFS($D$5:D581,$B$5:B581,B581,$C$5:C581,"Carico")-SUMIFS($D$5:D581,$B$5:B581,B581,$C$5:C581,"Scarico")&lt;0,"Giacenza insufficiente",""),""))))</f>
        <v/>
      </c>
    </row>
    <row r="582" customFormat="false" ht="15" hidden="false" customHeight="false" outlineLevel="0" collapsed="false">
      <c r="A582" s="18"/>
      <c r="B582" s="12"/>
      <c r="C582" s="13"/>
      <c r="D582" s="13"/>
      <c r="E582" s="12"/>
      <c r="F582" s="14"/>
      <c r="G582" s="12"/>
      <c r="H582" s="19" t="str">
        <f aca="false">IF(B582="","",IFERROR(INDEX(Prodotti!$B$5:$B$504,MATCH(B582,Prodotti!$A$5:$A$504,0)),"Codice non trovato"))</f>
        <v/>
      </c>
      <c r="I582" s="17" t="str">
        <f aca="false">IF(OR(D582="",F582=""),"",D582*F582)</f>
        <v/>
      </c>
      <c r="J582" s="17" t="str">
        <f aca="false">IF(OR(C582&lt;&gt;"Scarico",D582="",F582="",B582=""),"",D582*(F582-IFERROR(INDEX(Prodotti!$F$5:$F$504,MATCH(B582,Prodotti!$A$5:$A$504,0)),0)))</f>
        <v/>
      </c>
      <c r="K582" s="19" t="str">
        <f aca="false">IF(B582="","",IF(ISNA(MATCH(B582,Prodotti!$A$5:$A$504,0)),"Codice non trovato",IF(OR(C582="",D582=""),"Manca tipo o quantità",IF(C582="Scarico",IF(SUMIFS($D$5:D582,$B$5:B582,B582,$C$5:C582,"Carico")-SUMIFS($D$5:D582,$B$5:B582,B582,$C$5:C582,"Scarico")&lt;0,"Giacenza insufficiente",""),""))))</f>
        <v/>
      </c>
    </row>
    <row r="583" customFormat="false" ht="15" hidden="false" customHeight="false" outlineLevel="0" collapsed="false">
      <c r="A583" s="18"/>
      <c r="B583" s="12"/>
      <c r="C583" s="13"/>
      <c r="D583" s="13"/>
      <c r="E583" s="12"/>
      <c r="F583" s="14"/>
      <c r="G583" s="12"/>
      <c r="H583" s="19" t="str">
        <f aca="false">IF(B583="","",IFERROR(INDEX(Prodotti!$B$5:$B$504,MATCH(B583,Prodotti!$A$5:$A$504,0)),"Codice non trovato"))</f>
        <v/>
      </c>
      <c r="I583" s="17" t="str">
        <f aca="false">IF(OR(D583="",F583=""),"",D583*F583)</f>
        <v/>
      </c>
      <c r="J583" s="17" t="str">
        <f aca="false">IF(OR(C583&lt;&gt;"Scarico",D583="",F583="",B583=""),"",D583*(F583-IFERROR(INDEX(Prodotti!$F$5:$F$504,MATCH(B583,Prodotti!$A$5:$A$504,0)),0)))</f>
        <v/>
      </c>
      <c r="K583" s="19" t="str">
        <f aca="false">IF(B583="","",IF(ISNA(MATCH(B583,Prodotti!$A$5:$A$504,0)),"Codice non trovato",IF(OR(C583="",D583=""),"Manca tipo o quantità",IF(C583="Scarico",IF(SUMIFS($D$5:D583,$B$5:B583,B583,$C$5:C583,"Carico")-SUMIFS($D$5:D583,$B$5:B583,B583,$C$5:C583,"Scarico")&lt;0,"Giacenza insufficiente",""),""))))</f>
        <v/>
      </c>
    </row>
    <row r="584" customFormat="false" ht="15" hidden="false" customHeight="false" outlineLevel="0" collapsed="false">
      <c r="A584" s="18"/>
      <c r="B584" s="12"/>
      <c r="C584" s="13"/>
      <c r="D584" s="13"/>
      <c r="E584" s="12"/>
      <c r="F584" s="14"/>
      <c r="G584" s="12"/>
      <c r="H584" s="19" t="str">
        <f aca="false">IF(B584="","",IFERROR(INDEX(Prodotti!$B$5:$B$504,MATCH(B584,Prodotti!$A$5:$A$504,0)),"Codice non trovato"))</f>
        <v/>
      </c>
      <c r="I584" s="17" t="str">
        <f aca="false">IF(OR(D584="",F584=""),"",D584*F584)</f>
        <v/>
      </c>
      <c r="J584" s="17" t="str">
        <f aca="false">IF(OR(C584&lt;&gt;"Scarico",D584="",F584="",B584=""),"",D584*(F584-IFERROR(INDEX(Prodotti!$F$5:$F$504,MATCH(B584,Prodotti!$A$5:$A$504,0)),0)))</f>
        <v/>
      </c>
      <c r="K584" s="19" t="str">
        <f aca="false">IF(B584="","",IF(ISNA(MATCH(B584,Prodotti!$A$5:$A$504,0)),"Codice non trovato",IF(OR(C584="",D584=""),"Manca tipo o quantità",IF(C584="Scarico",IF(SUMIFS($D$5:D584,$B$5:B584,B584,$C$5:C584,"Carico")-SUMIFS($D$5:D584,$B$5:B584,B584,$C$5:C584,"Scarico")&lt;0,"Giacenza insufficiente",""),""))))</f>
        <v/>
      </c>
    </row>
    <row r="585" customFormat="false" ht="15" hidden="false" customHeight="false" outlineLevel="0" collapsed="false">
      <c r="A585" s="18"/>
      <c r="B585" s="12"/>
      <c r="C585" s="13"/>
      <c r="D585" s="13"/>
      <c r="E585" s="12"/>
      <c r="F585" s="14"/>
      <c r="G585" s="12"/>
      <c r="H585" s="19" t="str">
        <f aca="false">IF(B585="","",IFERROR(INDEX(Prodotti!$B$5:$B$504,MATCH(B585,Prodotti!$A$5:$A$504,0)),"Codice non trovato"))</f>
        <v/>
      </c>
      <c r="I585" s="17" t="str">
        <f aca="false">IF(OR(D585="",F585=""),"",D585*F585)</f>
        <v/>
      </c>
      <c r="J585" s="17" t="str">
        <f aca="false">IF(OR(C585&lt;&gt;"Scarico",D585="",F585="",B585=""),"",D585*(F585-IFERROR(INDEX(Prodotti!$F$5:$F$504,MATCH(B585,Prodotti!$A$5:$A$504,0)),0)))</f>
        <v/>
      </c>
      <c r="K585" s="19" t="str">
        <f aca="false">IF(B585="","",IF(ISNA(MATCH(B585,Prodotti!$A$5:$A$504,0)),"Codice non trovato",IF(OR(C585="",D585=""),"Manca tipo o quantità",IF(C585="Scarico",IF(SUMIFS($D$5:D585,$B$5:B585,B585,$C$5:C585,"Carico")-SUMIFS($D$5:D585,$B$5:B585,B585,$C$5:C585,"Scarico")&lt;0,"Giacenza insufficiente",""),""))))</f>
        <v/>
      </c>
    </row>
    <row r="586" customFormat="false" ht="15" hidden="false" customHeight="false" outlineLevel="0" collapsed="false">
      <c r="A586" s="18"/>
      <c r="B586" s="12"/>
      <c r="C586" s="13"/>
      <c r="D586" s="13"/>
      <c r="E586" s="12"/>
      <c r="F586" s="14"/>
      <c r="G586" s="12"/>
      <c r="H586" s="19" t="str">
        <f aca="false">IF(B586="","",IFERROR(INDEX(Prodotti!$B$5:$B$504,MATCH(B586,Prodotti!$A$5:$A$504,0)),"Codice non trovato"))</f>
        <v/>
      </c>
      <c r="I586" s="17" t="str">
        <f aca="false">IF(OR(D586="",F586=""),"",D586*F586)</f>
        <v/>
      </c>
      <c r="J586" s="17" t="str">
        <f aca="false">IF(OR(C586&lt;&gt;"Scarico",D586="",F586="",B586=""),"",D586*(F586-IFERROR(INDEX(Prodotti!$F$5:$F$504,MATCH(B586,Prodotti!$A$5:$A$504,0)),0)))</f>
        <v/>
      </c>
      <c r="K586" s="19" t="str">
        <f aca="false">IF(B586="","",IF(ISNA(MATCH(B586,Prodotti!$A$5:$A$504,0)),"Codice non trovato",IF(OR(C586="",D586=""),"Manca tipo o quantità",IF(C586="Scarico",IF(SUMIFS($D$5:D586,$B$5:B586,B586,$C$5:C586,"Carico")-SUMIFS($D$5:D586,$B$5:B586,B586,$C$5:C586,"Scarico")&lt;0,"Giacenza insufficiente",""),""))))</f>
        <v/>
      </c>
    </row>
    <row r="587" customFormat="false" ht="15" hidden="false" customHeight="false" outlineLevel="0" collapsed="false">
      <c r="A587" s="18"/>
      <c r="B587" s="12"/>
      <c r="C587" s="13"/>
      <c r="D587" s="13"/>
      <c r="E587" s="12"/>
      <c r="F587" s="14"/>
      <c r="G587" s="12"/>
      <c r="H587" s="19" t="str">
        <f aca="false">IF(B587="","",IFERROR(INDEX(Prodotti!$B$5:$B$504,MATCH(B587,Prodotti!$A$5:$A$504,0)),"Codice non trovato"))</f>
        <v/>
      </c>
      <c r="I587" s="17" t="str">
        <f aca="false">IF(OR(D587="",F587=""),"",D587*F587)</f>
        <v/>
      </c>
      <c r="J587" s="17" t="str">
        <f aca="false">IF(OR(C587&lt;&gt;"Scarico",D587="",F587="",B587=""),"",D587*(F587-IFERROR(INDEX(Prodotti!$F$5:$F$504,MATCH(B587,Prodotti!$A$5:$A$504,0)),0)))</f>
        <v/>
      </c>
      <c r="K587" s="19" t="str">
        <f aca="false">IF(B587="","",IF(ISNA(MATCH(B587,Prodotti!$A$5:$A$504,0)),"Codice non trovato",IF(OR(C587="",D587=""),"Manca tipo o quantità",IF(C587="Scarico",IF(SUMIFS($D$5:D587,$B$5:B587,B587,$C$5:C587,"Carico")-SUMIFS($D$5:D587,$B$5:B587,B587,$C$5:C587,"Scarico")&lt;0,"Giacenza insufficiente",""),""))))</f>
        <v/>
      </c>
    </row>
    <row r="588" customFormat="false" ht="15" hidden="false" customHeight="false" outlineLevel="0" collapsed="false">
      <c r="A588" s="18"/>
      <c r="B588" s="12"/>
      <c r="C588" s="13"/>
      <c r="D588" s="13"/>
      <c r="E588" s="12"/>
      <c r="F588" s="14"/>
      <c r="G588" s="12"/>
      <c r="H588" s="19" t="str">
        <f aca="false">IF(B588="","",IFERROR(INDEX(Prodotti!$B$5:$B$504,MATCH(B588,Prodotti!$A$5:$A$504,0)),"Codice non trovato"))</f>
        <v/>
      </c>
      <c r="I588" s="17" t="str">
        <f aca="false">IF(OR(D588="",F588=""),"",D588*F588)</f>
        <v/>
      </c>
      <c r="J588" s="17" t="str">
        <f aca="false">IF(OR(C588&lt;&gt;"Scarico",D588="",F588="",B588=""),"",D588*(F588-IFERROR(INDEX(Prodotti!$F$5:$F$504,MATCH(B588,Prodotti!$A$5:$A$504,0)),0)))</f>
        <v/>
      </c>
      <c r="K588" s="19" t="str">
        <f aca="false">IF(B588="","",IF(ISNA(MATCH(B588,Prodotti!$A$5:$A$504,0)),"Codice non trovato",IF(OR(C588="",D588=""),"Manca tipo o quantità",IF(C588="Scarico",IF(SUMIFS($D$5:D588,$B$5:B588,B588,$C$5:C588,"Carico")-SUMIFS($D$5:D588,$B$5:B588,B588,$C$5:C588,"Scarico")&lt;0,"Giacenza insufficiente",""),""))))</f>
        <v/>
      </c>
    </row>
    <row r="589" customFormat="false" ht="15" hidden="false" customHeight="false" outlineLevel="0" collapsed="false">
      <c r="A589" s="18"/>
      <c r="B589" s="12"/>
      <c r="C589" s="13"/>
      <c r="D589" s="13"/>
      <c r="E589" s="12"/>
      <c r="F589" s="14"/>
      <c r="G589" s="12"/>
      <c r="H589" s="19" t="str">
        <f aca="false">IF(B589="","",IFERROR(INDEX(Prodotti!$B$5:$B$504,MATCH(B589,Prodotti!$A$5:$A$504,0)),"Codice non trovato"))</f>
        <v/>
      </c>
      <c r="I589" s="17" t="str">
        <f aca="false">IF(OR(D589="",F589=""),"",D589*F589)</f>
        <v/>
      </c>
      <c r="J589" s="17" t="str">
        <f aca="false">IF(OR(C589&lt;&gt;"Scarico",D589="",F589="",B589=""),"",D589*(F589-IFERROR(INDEX(Prodotti!$F$5:$F$504,MATCH(B589,Prodotti!$A$5:$A$504,0)),0)))</f>
        <v/>
      </c>
      <c r="K589" s="19" t="str">
        <f aca="false">IF(B589="","",IF(ISNA(MATCH(B589,Prodotti!$A$5:$A$504,0)),"Codice non trovato",IF(OR(C589="",D589=""),"Manca tipo o quantità",IF(C589="Scarico",IF(SUMIFS($D$5:D589,$B$5:B589,B589,$C$5:C589,"Carico")-SUMIFS($D$5:D589,$B$5:B589,B589,$C$5:C589,"Scarico")&lt;0,"Giacenza insufficiente",""),""))))</f>
        <v/>
      </c>
    </row>
    <row r="590" customFormat="false" ht="15" hidden="false" customHeight="false" outlineLevel="0" collapsed="false">
      <c r="A590" s="18"/>
      <c r="B590" s="12"/>
      <c r="C590" s="13"/>
      <c r="D590" s="13"/>
      <c r="E590" s="12"/>
      <c r="F590" s="14"/>
      <c r="G590" s="12"/>
      <c r="H590" s="19" t="str">
        <f aca="false">IF(B590="","",IFERROR(INDEX(Prodotti!$B$5:$B$504,MATCH(B590,Prodotti!$A$5:$A$504,0)),"Codice non trovato"))</f>
        <v/>
      </c>
      <c r="I590" s="17" t="str">
        <f aca="false">IF(OR(D590="",F590=""),"",D590*F590)</f>
        <v/>
      </c>
      <c r="J590" s="17" t="str">
        <f aca="false">IF(OR(C590&lt;&gt;"Scarico",D590="",F590="",B590=""),"",D590*(F590-IFERROR(INDEX(Prodotti!$F$5:$F$504,MATCH(B590,Prodotti!$A$5:$A$504,0)),0)))</f>
        <v/>
      </c>
      <c r="K590" s="19" t="str">
        <f aca="false">IF(B590="","",IF(ISNA(MATCH(B590,Prodotti!$A$5:$A$504,0)),"Codice non trovato",IF(OR(C590="",D590=""),"Manca tipo o quantità",IF(C590="Scarico",IF(SUMIFS($D$5:D590,$B$5:B590,B590,$C$5:C590,"Carico")-SUMIFS($D$5:D590,$B$5:B590,B590,$C$5:C590,"Scarico")&lt;0,"Giacenza insufficiente",""),""))))</f>
        <v/>
      </c>
    </row>
    <row r="591" customFormat="false" ht="15" hidden="false" customHeight="false" outlineLevel="0" collapsed="false">
      <c r="A591" s="18"/>
      <c r="B591" s="12"/>
      <c r="C591" s="13"/>
      <c r="D591" s="13"/>
      <c r="E591" s="12"/>
      <c r="F591" s="14"/>
      <c r="G591" s="12"/>
      <c r="H591" s="19" t="str">
        <f aca="false">IF(B591="","",IFERROR(INDEX(Prodotti!$B$5:$B$504,MATCH(B591,Prodotti!$A$5:$A$504,0)),"Codice non trovato"))</f>
        <v/>
      </c>
      <c r="I591" s="17" t="str">
        <f aca="false">IF(OR(D591="",F591=""),"",D591*F591)</f>
        <v/>
      </c>
      <c r="J591" s="17" t="str">
        <f aca="false">IF(OR(C591&lt;&gt;"Scarico",D591="",F591="",B591=""),"",D591*(F591-IFERROR(INDEX(Prodotti!$F$5:$F$504,MATCH(B591,Prodotti!$A$5:$A$504,0)),0)))</f>
        <v/>
      </c>
      <c r="K591" s="19" t="str">
        <f aca="false">IF(B591="","",IF(ISNA(MATCH(B591,Prodotti!$A$5:$A$504,0)),"Codice non trovato",IF(OR(C591="",D591=""),"Manca tipo o quantità",IF(C591="Scarico",IF(SUMIFS($D$5:D591,$B$5:B591,B591,$C$5:C591,"Carico")-SUMIFS($D$5:D591,$B$5:B591,B591,$C$5:C591,"Scarico")&lt;0,"Giacenza insufficiente",""),""))))</f>
        <v/>
      </c>
    </row>
    <row r="592" customFormat="false" ht="15" hidden="false" customHeight="false" outlineLevel="0" collapsed="false">
      <c r="A592" s="18"/>
      <c r="B592" s="12"/>
      <c r="C592" s="13"/>
      <c r="D592" s="13"/>
      <c r="E592" s="12"/>
      <c r="F592" s="14"/>
      <c r="G592" s="12"/>
      <c r="H592" s="19" t="str">
        <f aca="false">IF(B592="","",IFERROR(INDEX(Prodotti!$B$5:$B$504,MATCH(B592,Prodotti!$A$5:$A$504,0)),"Codice non trovato"))</f>
        <v/>
      </c>
      <c r="I592" s="17" t="str">
        <f aca="false">IF(OR(D592="",F592=""),"",D592*F592)</f>
        <v/>
      </c>
      <c r="J592" s="17" t="str">
        <f aca="false">IF(OR(C592&lt;&gt;"Scarico",D592="",F592="",B592=""),"",D592*(F592-IFERROR(INDEX(Prodotti!$F$5:$F$504,MATCH(B592,Prodotti!$A$5:$A$504,0)),0)))</f>
        <v/>
      </c>
      <c r="K592" s="19" t="str">
        <f aca="false">IF(B592="","",IF(ISNA(MATCH(B592,Prodotti!$A$5:$A$504,0)),"Codice non trovato",IF(OR(C592="",D592=""),"Manca tipo o quantità",IF(C592="Scarico",IF(SUMIFS($D$5:D592,$B$5:B592,B592,$C$5:C592,"Carico")-SUMIFS($D$5:D592,$B$5:B592,B592,$C$5:C592,"Scarico")&lt;0,"Giacenza insufficiente",""),""))))</f>
        <v/>
      </c>
    </row>
    <row r="593" customFormat="false" ht="15" hidden="false" customHeight="false" outlineLevel="0" collapsed="false">
      <c r="A593" s="18"/>
      <c r="B593" s="12"/>
      <c r="C593" s="13"/>
      <c r="D593" s="13"/>
      <c r="E593" s="12"/>
      <c r="F593" s="14"/>
      <c r="G593" s="12"/>
      <c r="H593" s="19" t="str">
        <f aca="false">IF(B593="","",IFERROR(INDEX(Prodotti!$B$5:$B$504,MATCH(B593,Prodotti!$A$5:$A$504,0)),"Codice non trovato"))</f>
        <v/>
      </c>
      <c r="I593" s="17" t="str">
        <f aca="false">IF(OR(D593="",F593=""),"",D593*F593)</f>
        <v/>
      </c>
      <c r="J593" s="17" t="str">
        <f aca="false">IF(OR(C593&lt;&gt;"Scarico",D593="",F593="",B593=""),"",D593*(F593-IFERROR(INDEX(Prodotti!$F$5:$F$504,MATCH(B593,Prodotti!$A$5:$A$504,0)),0)))</f>
        <v/>
      </c>
      <c r="K593" s="19" t="str">
        <f aca="false">IF(B593="","",IF(ISNA(MATCH(B593,Prodotti!$A$5:$A$504,0)),"Codice non trovato",IF(OR(C593="",D593=""),"Manca tipo o quantità",IF(C593="Scarico",IF(SUMIFS($D$5:D593,$B$5:B593,B593,$C$5:C593,"Carico")-SUMIFS($D$5:D593,$B$5:B593,B593,$C$5:C593,"Scarico")&lt;0,"Giacenza insufficiente",""),""))))</f>
        <v/>
      </c>
    </row>
    <row r="594" customFormat="false" ht="15" hidden="false" customHeight="false" outlineLevel="0" collapsed="false">
      <c r="A594" s="18"/>
      <c r="B594" s="12"/>
      <c r="C594" s="13"/>
      <c r="D594" s="13"/>
      <c r="E594" s="12"/>
      <c r="F594" s="14"/>
      <c r="G594" s="12"/>
      <c r="H594" s="19" t="str">
        <f aca="false">IF(B594="","",IFERROR(INDEX(Prodotti!$B$5:$B$504,MATCH(B594,Prodotti!$A$5:$A$504,0)),"Codice non trovato"))</f>
        <v/>
      </c>
      <c r="I594" s="17" t="str">
        <f aca="false">IF(OR(D594="",F594=""),"",D594*F594)</f>
        <v/>
      </c>
      <c r="J594" s="17" t="str">
        <f aca="false">IF(OR(C594&lt;&gt;"Scarico",D594="",F594="",B594=""),"",D594*(F594-IFERROR(INDEX(Prodotti!$F$5:$F$504,MATCH(B594,Prodotti!$A$5:$A$504,0)),0)))</f>
        <v/>
      </c>
      <c r="K594" s="19" t="str">
        <f aca="false">IF(B594="","",IF(ISNA(MATCH(B594,Prodotti!$A$5:$A$504,0)),"Codice non trovato",IF(OR(C594="",D594=""),"Manca tipo o quantità",IF(C594="Scarico",IF(SUMIFS($D$5:D594,$B$5:B594,B594,$C$5:C594,"Carico")-SUMIFS($D$5:D594,$B$5:B594,B594,$C$5:C594,"Scarico")&lt;0,"Giacenza insufficiente",""),""))))</f>
        <v/>
      </c>
    </row>
    <row r="595" customFormat="false" ht="15" hidden="false" customHeight="false" outlineLevel="0" collapsed="false">
      <c r="A595" s="18"/>
      <c r="B595" s="12"/>
      <c r="C595" s="13"/>
      <c r="D595" s="13"/>
      <c r="E595" s="12"/>
      <c r="F595" s="14"/>
      <c r="G595" s="12"/>
      <c r="H595" s="19" t="str">
        <f aca="false">IF(B595="","",IFERROR(INDEX(Prodotti!$B$5:$B$504,MATCH(B595,Prodotti!$A$5:$A$504,0)),"Codice non trovato"))</f>
        <v/>
      </c>
      <c r="I595" s="17" t="str">
        <f aca="false">IF(OR(D595="",F595=""),"",D595*F595)</f>
        <v/>
      </c>
      <c r="J595" s="17" t="str">
        <f aca="false">IF(OR(C595&lt;&gt;"Scarico",D595="",F595="",B595=""),"",D595*(F595-IFERROR(INDEX(Prodotti!$F$5:$F$504,MATCH(B595,Prodotti!$A$5:$A$504,0)),0)))</f>
        <v/>
      </c>
      <c r="K595" s="19" t="str">
        <f aca="false">IF(B595="","",IF(ISNA(MATCH(B595,Prodotti!$A$5:$A$504,0)),"Codice non trovato",IF(OR(C595="",D595=""),"Manca tipo o quantità",IF(C595="Scarico",IF(SUMIFS($D$5:D595,$B$5:B595,B595,$C$5:C595,"Carico")-SUMIFS($D$5:D595,$B$5:B595,B595,$C$5:C595,"Scarico")&lt;0,"Giacenza insufficiente",""),""))))</f>
        <v/>
      </c>
    </row>
    <row r="596" customFormat="false" ht="15" hidden="false" customHeight="false" outlineLevel="0" collapsed="false">
      <c r="A596" s="18"/>
      <c r="B596" s="12"/>
      <c r="C596" s="13"/>
      <c r="D596" s="13"/>
      <c r="E596" s="12"/>
      <c r="F596" s="14"/>
      <c r="G596" s="12"/>
      <c r="H596" s="19" t="str">
        <f aca="false">IF(B596="","",IFERROR(INDEX(Prodotti!$B$5:$B$504,MATCH(B596,Prodotti!$A$5:$A$504,0)),"Codice non trovato"))</f>
        <v/>
      </c>
      <c r="I596" s="17" t="str">
        <f aca="false">IF(OR(D596="",F596=""),"",D596*F596)</f>
        <v/>
      </c>
      <c r="J596" s="17" t="str">
        <f aca="false">IF(OR(C596&lt;&gt;"Scarico",D596="",F596="",B596=""),"",D596*(F596-IFERROR(INDEX(Prodotti!$F$5:$F$504,MATCH(B596,Prodotti!$A$5:$A$504,0)),0)))</f>
        <v/>
      </c>
      <c r="K596" s="19" t="str">
        <f aca="false">IF(B596="","",IF(ISNA(MATCH(B596,Prodotti!$A$5:$A$504,0)),"Codice non trovato",IF(OR(C596="",D596=""),"Manca tipo o quantità",IF(C596="Scarico",IF(SUMIFS($D$5:D596,$B$5:B596,B596,$C$5:C596,"Carico")-SUMIFS($D$5:D596,$B$5:B596,B596,$C$5:C596,"Scarico")&lt;0,"Giacenza insufficiente",""),""))))</f>
        <v/>
      </c>
    </row>
    <row r="597" customFormat="false" ht="15" hidden="false" customHeight="false" outlineLevel="0" collapsed="false">
      <c r="A597" s="18"/>
      <c r="B597" s="12"/>
      <c r="C597" s="13"/>
      <c r="D597" s="13"/>
      <c r="E597" s="12"/>
      <c r="F597" s="14"/>
      <c r="G597" s="12"/>
      <c r="H597" s="19" t="str">
        <f aca="false">IF(B597="","",IFERROR(INDEX(Prodotti!$B$5:$B$504,MATCH(B597,Prodotti!$A$5:$A$504,0)),"Codice non trovato"))</f>
        <v/>
      </c>
      <c r="I597" s="17" t="str">
        <f aca="false">IF(OR(D597="",F597=""),"",D597*F597)</f>
        <v/>
      </c>
      <c r="J597" s="17" t="str">
        <f aca="false">IF(OR(C597&lt;&gt;"Scarico",D597="",F597="",B597=""),"",D597*(F597-IFERROR(INDEX(Prodotti!$F$5:$F$504,MATCH(B597,Prodotti!$A$5:$A$504,0)),0)))</f>
        <v/>
      </c>
      <c r="K597" s="19" t="str">
        <f aca="false">IF(B597="","",IF(ISNA(MATCH(B597,Prodotti!$A$5:$A$504,0)),"Codice non trovato",IF(OR(C597="",D597=""),"Manca tipo o quantità",IF(C597="Scarico",IF(SUMIFS($D$5:D597,$B$5:B597,B597,$C$5:C597,"Carico")-SUMIFS($D$5:D597,$B$5:B597,B597,$C$5:C597,"Scarico")&lt;0,"Giacenza insufficiente",""),""))))</f>
        <v/>
      </c>
    </row>
    <row r="598" customFormat="false" ht="15" hidden="false" customHeight="false" outlineLevel="0" collapsed="false">
      <c r="A598" s="18"/>
      <c r="B598" s="12"/>
      <c r="C598" s="13"/>
      <c r="D598" s="13"/>
      <c r="E598" s="12"/>
      <c r="F598" s="14"/>
      <c r="G598" s="12"/>
      <c r="H598" s="19" t="str">
        <f aca="false">IF(B598="","",IFERROR(INDEX(Prodotti!$B$5:$B$504,MATCH(B598,Prodotti!$A$5:$A$504,0)),"Codice non trovato"))</f>
        <v/>
      </c>
      <c r="I598" s="17" t="str">
        <f aca="false">IF(OR(D598="",F598=""),"",D598*F598)</f>
        <v/>
      </c>
      <c r="J598" s="17" t="str">
        <f aca="false">IF(OR(C598&lt;&gt;"Scarico",D598="",F598="",B598=""),"",D598*(F598-IFERROR(INDEX(Prodotti!$F$5:$F$504,MATCH(B598,Prodotti!$A$5:$A$504,0)),0)))</f>
        <v/>
      </c>
      <c r="K598" s="19" t="str">
        <f aca="false">IF(B598="","",IF(ISNA(MATCH(B598,Prodotti!$A$5:$A$504,0)),"Codice non trovato",IF(OR(C598="",D598=""),"Manca tipo o quantità",IF(C598="Scarico",IF(SUMIFS($D$5:D598,$B$5:B598,B598,$C$5:C598,"Carico")-SUMIFS($D$5:D598,$B$5:B598,B598,$C$5:C598,"Scarico")&lt;0,"Giacenza insufficiente",""),""))))</f>
        <v/>
      </c>
    </row>
    <row r="599" customFormat="false" ht="15" hidden="false" customHeight="false" outlineLevel="0" collapsed="false">
      <c r="A599" s="18"/>
      <c r="B599" s="12"/>
      <c r="C599" s="13"/>
      <c r="D599" s="13"/>
      <c r="E599" s="12"/>
      <c r="F599" s="14"/>
      <c r="G599" s="12"/>
      <c r="H599" s="19" t="str">
        <f aca="false">IF(B599="","",IFERROR(INDEX(Prodotti!$B$5:$B$504,MATCH(B599,Prodotti!$A$5:$A$504,0)),"Codice non trovato"))</f>
        <v/>
      </c>
      <c r="I599" s="17" t="str">
        <f aca="false">IF(OR(D599="",F599=""),"",D599*F599)</f>
        <v/>
      </c>
      <c r="J599" s="17" t="str">
        <f aca="false">IF(OR(C599&lt;&gt;"Scarico",D599="",F599="",B599=""),"",D599*(F599-IFERROR(INDEX(Prodotti!$F$5:$F$504,MATCH(B599,Prodotti!$A$5:$A$504,0)),0)))</f>
        <v/>
      </c>
      <c r="K599" s="19" t="str">
        <f aca="false">IF(B599="","",IF(ISNA(MATCH(B599,Prodotti!$A$5:$A$504,0)),"Codice non trovato",IF(OR(C599="",D599=""),"Manca tipo o quantità",IF(C599="Scarico",IF(SUMIFS($D$5:D599,$B$5:B599,B599,$C$5:C599,"Carico")-SUMIFS($D$5:D599,$B$5:B599,B599,$C$5:C599,"Scarico")&lt;0,"Giacenza insufficiente",""),""))))</f>
        <v/>
      </c>
    </row>
    <row r="600" customFormat="false" ht="15" hidden="false" customHeight="false" outlineLevel="0" collapsed="false">
      <c r="A600" s="18"/>
      <c r="B600" s="12"/>
      <c r="C600" s="13"/>
      <c r="D600" s="13"/>
      <c r="E600" s="12"/>
      <c r="F600" s="14"/>
      <c r="G600" s="12"/>
      <c r="H600" s="19" t="str">
        <f aca="false">IF(B600="","",IFERROR(INDEX(Prodotti!$B$5:$B$504,MATCH(B600,Prodotti!$A$5:$A$504,0)),"Codice non trovato"))</f>
        <v/>
      </c>
      <c r="I600" s="17" t="str">
        <f aca="false">IF(OR(D600="",F600=""),"",D600*F600)</f>
        <v/>
      </c>
      <c r="J600" s="17" t="str">
        <f aca="false">IF(OR(C600&lt;&gt;"Scarico",D600="",F600="",B600=""),"",D600*(F600-IFERROR(INDEX(Prodotti!$F$5:$F$504,MATCH(B600,Prodotti!$A$5:$A$504,0)),0)))</f>
        <v/>
      </c>
      <c r="K600" s="19" t="str">
        <f aca="false">IF(B600="","",IF(ISNA(MATCH(B600,Prodotti!$A$5:$A$504,0)),"Codice non trovato",IF(OR(C600="",D600=""),"Manca tipo o quantità",IF(C600="Scarico",IF(SUMIFS($D$5:D600,$B$5:B600,B600,$C$5:C600,"Carico")-SUMIFS($D$5:D600,$B$5:B600,B600,$C$5:C600,"Scarico")&lt;0,"Giacenza insufficiente",""),""))))</f>
        <v/>
      </c>
    </row>
    <row r="601" customFormat="false" ht="15" hidden="false" customHeight="false" outlineLevel="0" collapsed="false">
      <c r="A601" s="18"/>
      <c r="B601" s="12"/>
      <c r="C601" s="13"/>
      <c r="D601" s="13"/>
      <c r="E601" s="12"/>
      <c r="F601" s="14"/>
      <c r="G601" s="12"/>
      <c r="H601" s="19" t="str">
        <f aca="false">IF(B601="","",IFERROR(INDEX(Prodotti!$B$5:$B$504,MATCH(B601,Prodotti!$A$5:$A$504,0)),"Codice non trovato"))</f>
        <v/>
      </c>
      <c r="I601" s="17" t="str">
        <f aca="false">IF(OR(D601="",F601=""),"",D601*F601)</f>
        <v/>
      </c>
      <c r="J601" s="17" t="str">
        <f aca="false">IF(OR(C601&lt;&gt;"Scarico",D601="",F601="",B601=""),"",D601*(F601-IFERROR(INDEX(Prodotti!$F$5:$F$504,MATCH(B601,Prodotti!$A$5:$A$504,0)),0)))</f>
        <v/>
      </c>
      <c r="K601" s="19" t="str">
        <f aca="false">IF(B601="","",IF(ISNA(MATCH(B601,Prodotti!$A$5:$A$504,0)),"Codice non trovato",IF(OR(C601="",D601=""),"Manca tipo o quantità",IF(C601="Scarico",IF(SUMIFS($D$5:D601,$B$5:B601,B601,$C$5:C601,"Carico")-SUMIFS($D$5:D601,$B$5:B601,B601,$C$5:C601,"Scarico")&lt;0,"Giacenza insufficiente",""),""))))</f>
        <v/>
      </c>
    </row>
    <row r="602" customFormat="false" ht="15" hidden="false" customHeight="false" outlineLevel="0" collapsed="false">
      <c r="A602" s="18"/>
      <c r="B602" s="12"/>
      <c r="C602" s="13"/>
      <c r="D602" s="13"/>
      <c r="E602" s="12"/>
      <c r="F602" s="14"/>
      <c r="G602" s="12"/>
      <c r="H602" s="19" t="str">
        <f aca="false">IF(B602="","",IFERROR(INDEX(Prodotti!$B$5:$B$504,MATCH(B602,Prodotti!$A$5:$A$504,0)),"Codice non trovato"))</f>
        <v/>
      </c>
      <c r="I602" s="17" t="str">
        <f aca="false">IF(OR(D602="",F602=""),"",D602*F602)</f>
        <v/>
      </c>
      <c r="J602" s="17" t="str">
        <f aca="false">IF(OR(C602&lt;&gt;"Scarico",D602="",F602="",B602=""),"",D602*(F602-IFERROR(INDEX(Prodotti!$F$5:$F$504,MATCH(B602,Prodotti!$A$5:$A$504,0)),0)))</f>
        <v/>
      </c>
      <c r="K602" s="19" t="str">
        <f aca="false">IF(B602="","",IF(ISNA(MATCH(B602,Prodotti!$A$5:$A$504,0)),"Codice non trovato",IF(OR(C602="",D602=""),"Manca tipo o quantità",IF(C602="Scarico",IF(SUMIFS($D$5:D602,$B$5:B602,B602,$C$5:C602,"Carico")-SUMIFS($D$5:D602,$B$5:B602,B602,$C$5:C602,"Scarico")&lt;0,"Giacenza insufficiente",""),""))))</f>
        <v/>
      </c>
    </row>
    <row r="603" customFormat="false" ht="15" hidden="false" customHeight="false" outlineLevel="0" collapsed="false">
      <c r="A603" s="18"/>
      <c r="B603" s="12"/>
      <c r="C603" s="13"/>
      <c r="D603" s="13"/>
      <c r="E603" s="12"/>
      <c r="F603" s="14"/>
      <c r="G603" s="12"/>
      <c r="H603" s="19" t="str">
        <f aca="false">IF(B603="","",IFERROR(INDEX(Prodotti!$B$5:$B$504,MATCH(B603,Prodotti!$A$5:$A$504,0)),"Codice non trovato"))</f>
        <v/>
      </c>
      <c r="I603" s="17" t="str">
        <f aca="false">IF(OR(D603="",F603=""),"",D603*F603)</f>
        <v/>
      </c>
      <c r="J603" s="17" t="str">
        <f aca="false">IF(OR(C603&lt;&gt;"Scarico",D603="",F603="",B603=""),"",D603*(F603-IFERROR(INDEX(Prodotti!$F$5:$F$504,MATCH(B603,Prodotti!$A$5:$A$504,0)),0)))</f>
        <v/>
      </c>
      <c r="K603" s="19" t="str">
        <f aca="false">IF(B603="","",IF(ISNA(MATCH(B603,Prodotti!$A$5:$A$504,0)),"Codice non trovato",IF(OR(C603="",D603=""),"Manca tipo o quantità",IF(C603="Scarico",IF(SUMIFS($D$5:D603,$B$5:B603,B603,$C$5:C603,"Carico")-SUMIFS($D$5:D603,$B$5:B603,B603,$C$5:C603,"Scarico")&lt;0,"Giacenza insufficiente",""),""))))</f>
        <v/>
      </c>
    </row>
    <row r="604" customFormat="false" ht="15" hidden="false" customHeight="false" outlineLevel="0" collapsed="false">
      <c r="A604" s="18"/>
      <c r="B604" s="12"/>
      <c r="C604" s="13"/>
      <c r="D604" s="13"/>
      <c r="E604" s="12"/>
      <c r="F604" s="14"/>
      <c r="G604" s="12"/>
      <c r="H604" s="19" t="str">
        <f aca="false">IF(B604="","",IFERROR(INDEX(Prodotti!$B$5:$B$504,MATCH(B604,Prodotti!$A$5:$A$504,0)),"Codice non trovato"))</f>
        <v/>
      </c>
      <c r="I604" s="17" t="str">
        <f aca="false">IF(OR(D604="",F604=""),"",D604*F604)</f>
        <v/>
      </c>
      <c r="J604" s="17" t="str">
        <f aca="false">IF(OR(C604&lt;&gt;"Scarico",D604="",F604="",B604=""),"",D604*(F604-IFERROR(INDEX(Prodotti!$F$5:$F$504,MATCH(B604,Prodotti!$A$5:$A$504,0)),0)))</f>
        <v/>
      </c>
      <c r="K604" s="19" t="str">
        <f aca="false">IF(B604="","",IF(ISNA(MATCH(B604,Prodotti!$A$5:$A$504,0)),"Codice non trovato",IF(OR(C604="",D604=""),"Manca tipo o quantità",IF(C604="Scarico",IF(SUMIFS($D$5:D604,$B$5:B604,B604,$C$5:C604,"Carico")-SUMIFS($D$5:D604,$B$5:B604,B604,$C$5:C604,"Scarico")&lt;0,"Giacenza insufficiente",""),""))))</f>
        <v/>
      </c>
    </row>
    <row r="605" customFormat="false" ht="15" hidden="false" customHeight="false" outlineLevel="0" collapsed="false">
      <c r="A605" s="18"/>
      <c r="B605" s="12"/>
      <c r="C605" s="13"/>
      <c r="D605" s="13"/>
      <c r="E605" s="12"/>
      <c r="F605" s="14"/>
      <c r="G605" s="12"/>
      <c r="H605" s="19" t="str">
        <f aca="false">IF(B605="","",IFERROR(INDEX(Prodotti!$B$5:$B$504,MATCH(B605,Prodotti!$A$5:$A$504,0)),"Codice non trovato"))</f>
        <v/>
      </c>
      <c r="I605" s="17" t="str">
        <f aca="false">IF(OR(D605="",F605=""),"",D605*F605)</f>
        <v/>
      </c>
      <c r="J605" s="17" t="str">
        <f aca="false">IF(OR(C605&lt;&gt;"Scarico",D605="",F605="",B605=""),"",D605*(F605-IFERROR(INDEX(Prodotti!$F$5:$F$504,MATCH(B605,Prodotti!$A$5:$A$504,0)),0)))</f>
        <v/>
      </c>
      <c r="K605" s="19" t="str">
        <f aca="false">IF(B605="","",IF(ISNA(MATCH(B605,Prodotti!$A$5:$A$504,0)),"Codice non trovato",IF(OR(C605="",D605=""),"Manca tipo o quantità",IF(C605="Scarico",IF(SUMIFS($D$5:D605,$B$5:B605,B605,$C$5:C605,"Carico")-SUMIFS($D$5:D605,$B$5:B605,B605,$C$5:C605,"Scarico")&lt;0,"Giacenza insufficiente",""),""))))</f>
        <v/>
      </c>
    </row>
    <row r="606" customFormat="false" ht="15" hidden="false" customHeight="false" outlineLevel="0" collapsed="false">
      <c r="A606" s="18"/>
      <c r="B606" s="12"/>
      <c r="C606" s="13"/>
      <c r="D606" s="13"/>
      <c r="E606" s="12"/>
      <c r="F606" s="14"/>
      <c r="G606" s="12"/>
      <c r="H606" s="19" t="str">
        <f aca="false">IF(B606="","",IFERROR(INDEX(Prodotti!$B$5:$B$504,MATCH(B606,Prodotti!$A$5:$A$504,0)),"Codice non trovato"))</f>
        <v/>
      </c>
      <c r="I606" s="17" t="str">
        <f aca="false">IF(OR(D606="",F606=""),"",D606*F606)</f>
        <v/>
      </c>
      <c r="J606" s="17" t="str">
        <f aca="false">IF(OR(C606&lt;&gt;"Scarico",D606="",F606="",B606=""),"",D606*(F606-IFERROR(INDEX(Prodotti!$F$5:$F$504,MATCH(B606,Prodotti!$A$5:$A$504,0)),0)))</f>
        <v/>
      </c>
      <c r="K606" s="19" t="str">
        <f aca="false">IF(B606="","",IF(ISNA(MATCH(B606,Prodotti!$A$5:$A$504,0)),"Codice non trovato",IF(OR(C606="",D606=""),"Manca tipo o quantità",IF(C606="Scarico",IF(SUMIFS($D$5:D606,$B$5:B606,B606,$C$5:C606,"Carico")-SUMIFS($D$5:D606,$B$5:B606,B606,$C$5:C606,"Scarico")&lt;0,"Giacenza insufficiente",""),""))))</f>
        <v/>
      </c>
    </row>
    <row r="607" customFormat="false" ht="15" hidden="false" customHeight="false" outlineLevel="0" collapsed="false">
      <c r="A607" s="18"/>
      <c r="B607" s="12"/>
      <c r="C607" s="13"/>
      <c r="D607" s="13"/>
      <c r="E607" s="12"/>
      <c r="F607" s="14"/>
      <c r="G607" s="12"/>
      <c r="H607" s="19" t="str">
        <f aca="false">IF(B607="","",IFERROR(INDEX(Prodotti!$B$5:$B$504,MATCH(B607,Prodotti!$A$5:$A$504,0)),"Codice non trovato"))</f>
        <v/>
      </c>
      <c r="I607" s="17" t="str">
        <f aca="false">IF(OR(D607="",F607=""),"",D607*F607)</f>
        <v/>
      </c>
      <c r="J607" s="17" t="str">
        <f aca="false">IF(OR(C607&lt;&gt;"Scarico",D607="",F607="",B607=""),"",D607*(F607-IFERROR(INDEX(Prodotti!$F$5:$F$504,MATCH(B607,Prodotti!$A$5:$A$504,0)),0)))</f>
        <v/>
      </c>
      <c r="K607" s="19" t="str">
        <f aca="false">IF(B607="","",IF(ISNA(MATCH(B607,Prodotti!$A$5:$A$504,0)),"Codice non trovato",IF(OR(C607="",D607=""),"Manca tipo o quantità",IF(C607="Scarico",IF(SUMIFS($D$5:D607,$B$5:B607,B607,$C$5:C607,"Carico")-SUMIFS($D$5:D607,$B$5:B607,B607,$C$5:C607,"Scarico")&lt;0,"Giacenza insufficiente",""),""))))</f>
        <v/>
      </c>
    </row>
    <row r="608" customFormat="false" ht="15" hidden="false" customHeight="false" outlineLevel="0" collapsed="false">
      <c r="A608" s="18"/>
      <c r="B608" s="12"/>
      <c r="C608" s="13"/>
      <c r="D608" s="13"/>
      <c r="E608" s="12"/>
      <c r="F608" s="14"/>
      <c r="G608" s="12"/>
      <c r="H608" s="19" t="str">
        <f aca="false">IF(B608="","",IFERROR(INDEX(Prodotti!$B$5:$B$504,MATCH(B608,Prodotti!$A$5:$A$504,0)),"Codice non trovato"))</f>
        <v/>
      </c>
      <c r="I608" s="17" t="str">
        <f aca="false">IF(OR(D608="",F608=""),"",D608*F608)</f>
        <v/>
      </c>
      <c r="J608" s="17" t="str">
        <f aca="false">IF(OR(C608&lt;&gt;"Scarico",D608="",F608="",B608=""),"",D608*(F608-IFERROR(INDEX(Prodotti!$F$5:$F$504,MATCH(B608,Prodotti!$A$5:$A$504,0)),0)))</f>
        <v/>
      </c>
      <c r="K608" s="19" t="str">
        <f aca="false">IF(B608="","",IF(ISNA(MATCH(B608,Prodotti!$A$5:$A$504,0)),"Codice non trovato",IF(OR(C608="",D608=""),"Manca tipo o quantità",IF(C608="Scarico",IF(SUMIFS($D$5:D608,$B$5:B608,B608,$C$5:C608,"Carico")-SUMIFS($D$5:D608,$B$5:B608,B608,$C$5:C608,"Scarico")&lt;0,"Giacenza insufficiente",""),""))))</f>
        <v/>
      </c>
    </row>
    <row r="609" customFormat="false" ht="15" hidden="false" customHeight="false" outlineLevel="0" collapsed="false">
      <c r="A609" s="18"/>
      <c r="B609" s="12"/>
      <c r="C609" s="13"/>
      <c r="D609" s="13"/>
      <c r="E609" s="12"/>
      <c r="F609" s="14"/>
      <c r="G609" s="12"/>
      <c r="H609" s="19" t="str">
        <f aca="false">IF(B609="","",IFERROR(INDEX(Prodotti!$B$5:$B$504,MATCH(B609,Prodotti!$A$5:$A$504,0)),"Codice non trovato"))</f>
        <v/>
      </c>
      <c r="I609" s="17" t="str">
        <f aca="false">IF(OR(D609="",F609=""),"",D609*F609)</f>
        <v/>
      </c>
      <c r="J609" s="17" t="str">
        <f aca="false">IF(OR(C609&lt;&gt;"Scarico",D609="",F609="",B609=""),"",D609*(F609-IFERROR(INDEX(Prodotti!$F$5:$F$504,MATCH(B609,Prodotti!$A$5:$A$504,0)),0)))</f>
        <v/>
      </c>
      <c r="K609" s="19" t="str">
        <f aca="false">IF(B609="","",IF(ISNA(MATCH(B609,Prodotti!$A$5:$A$504,0)),"Codice non trovato",IF(OR(C609="",D609=""),"Manca tipo o quantità",IF(C609="Scarico",IF(SUMIFS($D$5:D609,$B$5:B609,B609,$C$5:C609,"Carico")-SUMIFS($D$5:D609,$B$5:B609,B609,$C$5:C609,"Scarico")&lt;0,"Giacenza insufficiente",""),""))))</f>
        <v/>
      </c>
    </row>
    <row r="610" customFormat="false" ht="15" hidden="false" customHeight="false" outlineLevel="0" collapsed="false">
      <c r="A610" s="18"/>
      <c r="B610" s="12"/>
      <c r="C610" s="13"/>
      <c r="D610" s="13"/>
      <c r="E610" s="12"/>
      <c r="F610" s="14"/>
      <c r="G610" s="12"/>
      <c r="H610" s="19" t="str">
        <f aca="false">IF(B610="","",IFERROR(INDEX(Prodotti!$B$5:$B$504,MATCH(B610,Prodotti!$A$5:$A$504,0)),"Codice non trovato"))</f>
        <v/>
      </c>
      <c r="I610" s="17" t="str">
        <f aca="false">IF(OR(D610="",F610=""),"",D610*F610)</f>
        <v/>
      </c>
      <c r="J610" s="17" t="str">
        <f aca="false">IF(OR(C610&lt;&gt;"Scarico",D610="",F610="",B610=""),"",D610*(F610-IFERROR(INDEX(Prodotti!$F$5:$F$504,MATCH(B610,Prodotti!$A$5:$A$504,0)),0)))</f>
        <v/>
      </c>
      <c r="K610" s="19" t="str">
        <f aca="false">IF(B610="","",IF(ISNA(MATCH(B610,Prodotti!$A$5:$A$504,0)),"Codice non trovato",IF(OR(C610="",D610=""),"Manca tipo o quantità",IF(C610="Scarico",IF(SUMIFS($D$5:D610,$B$5:B610,B610,$C$5:C610,"Carico")-SUMIFS($D$5:D610,$B$5:B610,B610,$C$5:C610,"Scarico")&lt;0,"Giacenza insufficiente",""),""))))</f>
        <v/>
      </c>
    </row>
    <row r="611" customFormat="false" ht="15" hidden="false" customHeight="false" outlineLevel="0" collapsed="false">
      <c r="A611" s="18"/>
      <c r="B611" s="12"/>
      <c r="C611" s="13"/>
      <c r="D611" s="13"/>
      <c r="E611" s="12"/>
      <c r="F611" s="14"/>
      <c r="G611" s="12"/>
      <c r="H611" s="19" t="str">
        <f aca="false">IF(B611="","",IFERROR(INDEX(Prodotti!$B$5:$B$504,MATCH(B611,Prodotti!$A$5:$A$504,0)),"Codice non trovato"))</f>
        <v/>
      </c>
      <c r="I611" s="17" t="str">
        <f aca="false">IF(OR(D611="",F611=""),"",D611*F611)</f>
        <v/>
      </c>
      <c r="J611" s="17" t="str">
        <f aca="false">IF(OR(C611&lt;&gt;"Scarico",D611="",F611="",B611=""),"",D611*(F611-IFERROR(INDEX(Prodotti!$F$5:$F$504,MATCH(B611,Prodotti!$A$5:$A$504,0)),0)))</f>
        <v/>
      </c>
      <c r="K611" s="19" t="str">
        <f aca="false">IF(B611="","",IF(ISNA(MATCH(B611,Prodotti!$A$5:$A$504,0)),"Codice non trovato",IF(OR(C611="",D611=""),"Manca tipo o quantità",IF(C611="Scarico",IF(SUMIFS($D$5:D611,$B$5:B611,B611,$C$5:C611,"Carico")-SUMIFS($D$5:D611,$B$5:B611,B611,$C$5:C611,"Scarico")&lt;0,"Giacenza insufficiente",""),""))))</f>
        <v/>
      </c>
    </row>
    <row r="612" customFormat="false" ht="15" hidden="false" customHeight="false" outlineLevel="0" collapsed="false">
      <c r="A612" s="18"/>
      <c r="B612" s="12"/>
      <c r="C612" s="13"/>
      <c r="D612" s="13"/>
      <c r="E612" s="12"/>
      <c r="F612" s="14"/>
      <c r="G612" s="12"/>
      <c r="H612" s="19" t="str">
        <f aca="false">IF(B612="","",IFERROR(INDEX(Prodotti!$B$5:$B$504,MATCH(B612,Prodotti!$A$5:$A$504,0)),"Codice non trovato"))</f>
        <v/>
      </c>
      <c r="I612" s="17" t="str">
        <f aca="false">IF(OR(D612="",F612=""),"",D612*F612)</f>
        <v/>
      </c>
      <c r="J612" s="17" t="str">
        <f aca="false">IF(OR(C612&lt;&gt;"Scarico",D612="",F612="",B612=""),"",D612*(F612-IFERROR(INDEX(Prodotti!$F$5:$F$504,MATCH(B612,Prodotti!$A$5:$A$504,0)),0)))</f>
        <v/>
      </c>
      <c r="K612" s="19" t="str">
        <f aca="false">IF(B612="","",IF(ISNA(MATCH(B612,Prodotti!$A$5:$A$504,0)),"Codice non trovato",IF(OR(C612="",D612=""),"Manca tipo o quantità",IF(C612="Scarico",IF(SUMIFS($D$5:D612,$B$5:B612,B612,$C$5:C612,"Carico")-SUMIFS($D$5:D612,$B$5:B612,B612,$C$5:C612,"Scarico")&lt;0,"Giacenza insufficiente",""),""))))</f>
        <v/>
      </c>
    </row>
    <row r="613" customFormat="false" ht="15" hidden="false" customHeight="false" outlineLevel="0" collapsed="false">
      <c r="A613" s="18"/>
      <c r="B613" s="12"/>
      <c r="C613" s="13"/>
      <c r="D613" s="13"/>
      <c r="E613" s="12"/>
      <c r="F613" s="14"/>
      <c r="G613" s="12"/>
      <c r="H613" s="19" t="str">
        <f aca="false">IF(B613="","",IFERROR(INDEX(Prodotti!$B$5:$B$504,MATCH(B613,Prodotti!$A$5:$A$504,0)),"Codice non trovato"))</f>
        <v/>
      </c>
      <c r="I613" s="17" t="str">
        <f aca="false">IF(OR(D613="",F613=""),"",D613*F613)</f>
        <v/>
      </c>
      <c r="J613" s="17" t="str">
        <f aca="false">IF(OR(C613&lt;&gt;"Scarico",D613="",F613="",B613=""),"",D613*(F613-IFERROR(INDEX(Prodotti!$F$5:$F$504,MATCH(B613,Prodotti!$A$5:$A$504,0)),0)))</f>
        <v/>
      </c>
      <c r="K613" s="19" t="str">
        <f aca="false">IF(B613="","",IF(ISNA(MATCH(B613,Prodotti!$A$5:$A$504,0)),"Codice non trovato",IF(OR(C613="",D613=""),"Manca tipo o quantità",IF(C613="Scarico",IF(SUMIFS($D$5:D613,$B$5:B613,B613,$C$5:C613,"Carico")-SUMIFS($D$5:D613,$B$5:B613,B613,$C$5:C613,"Scarico")&lt;0,"Giacenza insufficiente",""),""))))</f>
        <v/>
      </c>
    </row>
    <row r="614" customFormat="false" ht="15" hidden="false" customHeight="false" outlineLevel="0" collapsed="false">
      <c r="A614" s="18"/>
      <c r="B614" s="12"/>
      <c r="C614" s="13"/>
      <c r="D614" s="13"/>
      <c r="E614" s="12"/>
      <c r="F614" s="14"/>
      <c r="G614" s="12"/>
      <c r="H614" s="19" t="str">
        <f aca="false">IF(B614="","",IFERROR(INDEX(Prodotti!$B$5:$B$504,MATCH(B614,Prodotti!$A$5:$A$504,0)),"Codice non trovato"))</f>
        <v/>
      </c>
      <c r="I614" s="17" t="str">
        <f aca="false">IF(OR(D614="",F614=""),"",D614*F614)</f>
        <v/>
      </c>
      <c r="J614" s="17" t="str">
        <f aca="false">IF(OR(C614&lt;&gt;"Scarico",D614="",F614="",B614=""),"",D614*(F614-IFERROR(INDEX(Prodotti!$F$5:$F$504,MATCH(B614,Prodotti!$A$5:$A$504,0)),0)))</f>
        <v/>
      </c>
      <c r="K614" s="19" t="str">
        <f aca="false">IF(B614="","",IF(ISNA(MATCH(B614,Prodotti!$A$5:$A$504,0)),"Codice non trovato",IF(OR(C614="",D614=""),"Manca tipo o quantità",IF(C614="Scarico",IF(SUMIFS($D$5:D614,$B$5:B614,B614,$C$5:C614,"Carico")-SUMIFS($D$5:D614,$B$5:B614,B614,$C$5:C614,"Scarico")&lt;0,"Giacenza insufficiente",""),""))))</f>
        <v/>
      </c>
    </row>
    <row r="615" customFormat="false" ht="15" hidden="false" customHeight="false" outlineLevel="0" collapsed="false">
      <c r="A615" s="18"/>
      <c r="B615" s="12"/>
      <c r="C615" s="13"/>
      <c r="D615" s="13"/>
      <c r="E615" s="12"/>
      <c r="F615" s="14"/>
      <c r="G615" s="12"/>
      <c r="H615" s="19" t="str">
        <f aca="false">IF(B615="","",IFERROR(INDEX(Prodotti!$B$5:$B$504,MATCH(B615,Prodotti!$A$5:$A$504,0)),"Codice non trovato"))</f>
        <v/>
      </c>
      <c r="I615" s="17" t="str">
        <f aca="false">IF(OR(D615="",F615=""),"",D615*F615)</f>
        <v/>
      </c>
      <c r="J615" s="17" t="str">
        <f aca="false">IF(OR(C615&lt;&gt;"Scarico",D615="",F615="",B615=""),"",D615*(F615-IFERROR(INDEX(Prodotti!$F$5:$F$504,MATCH(B615,Prodotti!$A$5:$A$504,0)),0)))</f>
        <v/>
      </c>
      <c r="K615" s="19" t="str">
        <f aca="false">IF(B615="","",IF(ISNA(MATCH(B615,Prodotti!$A$5:$A$504,0)),"Codice non trovato",IF(OR(C615="",D615=""),"Manca tipo o quantità",IF(C615="Scarico",IF(SUMIFS($D$5:D615,$B$5:B615,B615,$C$5:C615,"Carico")-SUMIFS($D$5:D615,$B$5:B615,B615,$C$5:C615,"Scarico")&lt;0,"Giacenza insufficiente",""),""))))</f>
        <v/>
      </c>
    </row>
    <row r="616" customFormat="false" ht="15" hidden="false" customHeight="false" outlineLevel="0" collapsed="false">
      <c r="A616" s="18"/>
      <c r="B616" s="12"/>
      <c r="C616" s="13"/>
      <c r="D616" s="13"/>
      <c r="E616" s="12"/>
      <c r="F616" s="14"/>
      <c r="G616" s="12"/>
      <c r="H616" s="19" t="str">
        <f aca="false">IF(B616="","",IFERROR(INDEX(Prodotti!$B$5:$B$504,MATCH(B616,Prodotti!$A$5:$A$504,0)),"Codice non trovato"))</f>
        <v/>
      </c>
      <c r="I616" s="17" t="str">
        <f aca="false">IF(OR(D616="",F616=""),"",D616*F616)</f>
        <v/>
      </c>
      <c r="J616" s="17" t="str">
        <f aca="false">IF(OR(C616&lt;&gt;"Scarico",D616="",F616="",B616=""),"",D616*(F616-IFERROR(INDEX(Prodotti!$F$5:$F$504,MATCH(B616,Prodotti!$A$5:$A$504,0)),0)))</f>
        <v/>
      </c>
      <c r="K616" s="19" t="str">
        <f aca="false">IF(B616="","",IF(ISNA(MATCH(B616,Prodotti!$A$5:$A$504,0)),"Codice non trovato",IF(OR(C616="",D616=""),"Manca tipo o quantità",IF(C616="Scarico",IF(SUMIFS($D$5:D616,$B$5:B616,B616,$C$5:C616,"Carico")-SUMIFS($D$5:D616,$B$5:B616,B616,$C$5:C616,"Scarico")&lt;0,"Giacenza insufficiente",""),""))))</f>
        <v/>
      </c>
    </row>
    <row r="617" customFormat="false" ht="15" hidden="false" customHeight="false" outlineLevel="0" collapsed="false">
      <c r="A617" s="18"/>
      <c r="B617" s="12"/>
      <c r="C617" s="13"/>
      <c r="D617" s="13"/>
      <c r="E617" s="12"/>
      <c r="F617" s="14"/>
      <c r="G617" s="12"/>
      <c r="H617" s="19" t="str">
        <f aca="false">IF(B617="","",IFERROR(INDEX(Prodotti!$B$5:$B$504,MATCH(B617,Prodotti!$A$5:$A$504,0)),"Codice non trovato"))</f>
        <v/>
      </c>
      <c r="I617" s="17" t="str">
        <f aca="false">IF(OR(D617="",F617=""),"",D617*F617)</f>
        <v/>
      </c>
      <c r="J617" s="17" t="str">
        <f aca="false">IF(OR(C617&lt;&gt;"Scarico",D617="",F617="",B617=""),"",D617*(F617-IFERROR(INDEX(Prodotti!$F$5:$F$504,MATCH(B617,Prodotti!$A$5:$A$504,0)),0)))</f>
        <v/>
      </c>
      <c r="K617" s="19" t="str">
        <f aca="false">IF(B617="","",IF(ISNA(MATCH(B617,Prodotti!$A$5:$A$504,0)),"Codice non trovato",IF(OR(C617="",D617=""),"Manca tipo o quantità",IF(C617="Scarico",IF(SUMIFS($D$5:D617,$B$5:B617,B617,$C$5:C617,"Carico")-SUMIFS($D$5:D617,$B$5:B617,B617,$C$5:C617,"Scarico")&lt;0,"Giacenza insufficiente",""),""))))</f>
        <v/>
      </c>
    </row>
    <row r="618" customFormat="false" ht="15" hidden="false" customHeight="false" outlineLevel="0" collapsed="false">
      <c r="A618" s="18"/>
      <c r="B618" s="12"/>
      <c r="C618" s="13"/>
      <c r="D618" s="13"/>
      <c r="E618" s="12"/>
      <c r="F618" s="14"/>
      <c r="G618" s="12"/>
      <c r="H618" s="19" t="str">
        <f aca="false">IF(B618="","",IFERROR(INDEX(Prodotti!$B$5:$B$504,MATCH(B618,Prodotti!$A$5:$A$504,0)),"Codice non trovato"))</f>
        <v/>
      </c>
      <c r="I618" s="17" t="str">
        <f aca="false">IF(OR(D618="",F618=""),"",D618*F618)</f>
        <v/>
      </c>
      <c r="J618" s="17" t="str">
        <f aca="false">IF(OR(C618&lt;&gt;"Scarico",D618="",F618="",B618=""),"",D618*(F618-IFERROR(INDEX(Prodotti!$F$5:$F$504,MATCH(B618,Prodotti!$A$5:$A$504,0)),0)))</f>
        <v/>
      </c>
      <c r="K618" s="19" t="str">
        <f aca="false">IF(B618="","",IF(ISNA(MATCH(B618,Prodotti!$A$5:$A$504,0)),"Codice non trovato",IF(OR(C618="",D618=""),"Manca tipo o quantità",IF(C618="Scarico",IF(SUMIFS($D$5:D618,$B$5:B618,B618,$C$5:C618,"Carico")-SUMIFS($D$5:D618,$B$5:B618,B618,$C$5:C618,"Scarico")&lt;0,"Giacenza insufficiente",""),""))))</f>
        <v/>
      </c>
    </row>
    <row r="619" customFormat="false" ht="15" hidden="false" customHeight="false" outlineLevel="0" collapsed="false">
      <c r="A619" s="18"/>
      <c r="B619" s="12"/>
      <c r="C619" s="13"/>
      <c r="D619" s="13"/>
      <c r="E619" s="12"/>
      <c r="F619" s="14"/>
      <c r="G619" s="12"/>
      <c r="H619" s="19" t="str">
        <f aca="false">IF(B619="","",IFERROR(INDEX(Prodotti!$B$5:$B$504,MATCH(B619,Prodotti!$A$5:$A$504,0)),"Codice non trovato"))</f>
        <v/>
      </c>
      <c r="I619" s="17" t="str">
        <f aca="false">IF(OR(D619="",F619=""),"",D619*F619)</f>
        <v/>
      </c>
      <c r="J619" s="17" t="str">
        <f aca="false">IF(OR(C619&lt;&gt;"Scarico",D619="",F619="",B619=""),"",D619*(F619-IFERROR(INDEX(Prodotti!$F$5:$F$504,MATCH(B619,Prodotti!$A$5:$A$504,0)),0)))</f>
        <v/>
      </c>
      <c r="K619" s="19" t="str">
        <f aca="false">IF(B619="","",IF(ISNA(MATCH(B619,Prodotti!$A$5:$A$504,0)),"Codice non trovato",IF(OR(C619="",D619=""),"Manca tipo o quantità",IF(C619="Scarico",IF(SUMIFS($D$5:D619,$B$5:B619,B619,$C$5:C619,"Carico")-SUMIFS($D$5:D619,$B$5:B619,B619,$C$5:C619,"Scarico")&lt;0,"Giacenza insufficiente",""),""))))</f>
        <v/>
      </c>
    </row>
    <row r="620" customFormat="false" ht="15" hidden="false" customHeight="false" outlineLevel="0" collapsed="false">
      <c r="A620" s="18"/>
      <c r="B620" s="12"/>
      <c r="C620" s="13"/>
      <c r="D620" s="13"/>
      <c r="E620" s="12"/>
      <c r="F620" s="14"/>
      <c r="G620" s="12"/>
      <c r="H620" s="19" t="str">
        <f aca="false">IF(B620="","",IFERROR(INDEX(Prodotti!$B$5:$B$504,MATCH(B620,Prodotti!$A$5:$A$504,0)),"Codice non trovato"))</f>
        <v/>
      </c>
      <c r="I620" s="17" t="str">
        <f aca="false">IF(OR(D620="",F620=""),"",D620*F620)</f>
        <v/>
      </c>
      <c r="J620" s="17" t="str">
        <f aca="false">IF(OR(C620&lt;&gt;"Scarico",D620="",F620="",B620=""),"",D620*(F620-IFERROR(INDEX(Prodotti!$F$5:$F$504,MATCH(B620,Prodotti!$A$5:$A$504,0)),0)))</f>
        <v/>
      </c>
      <c r="K620" s="19" t="str">
        <f aca="false">IF(B620="","",IF(ISNA(MATCH(B620,Prodotti!$A$5:$A$504,0)),"Codice non trovato",IF(OR(C620="",D620=""),"Manca tipo o quantità",IF(C620="Scarico",IF(SUMIFS($D$5:D620,$B$5:B620,B620,$C$5:C620,"Carico")-SUMIFS($D$5:D620,$B$5:B620,B620,$C$5:C620,"Scarico")&lt;0,"Giacenza insufficiente",""),""))))</f>
        <v/>
      </c>
    </row>
    <row r="621" customFormat="false" ht="15" hidden="false" customHeight="false" outlineLevel="0" collapsed="false">
      <c r="A621" s="18"/>
      <c r="B621" s="12"/>
      <c r="C621" s="13"/>
      <c r="D621" s="13"/>
      <c r="E621" s="12"/>
      <c r="F621" s="14"/>
      <c r="G621" s="12"/>
      <c r="H621" s="19" t="str">
        <f aca="false">IF(B621="","",IFERROR(INDEX(Prodotti!$B$5:$B$504,MATCH(B621,Prodotti!$A$5:$A$504,0)),"Codice non trovato"))</f>
        <v/>
      </c>
      <c r="I621" s="17" t="str">
        <f aca="false">IF(OR(D621="",F621=""),"",D621*F621)</f>
        <v/>
      </c>
      <c r="J621" s="17" t="str">
        <f aca="false">IF(OR(C621&lt;&gt;"Scarico",D621="",F621="",B621=""),"",D621*(F621-IFERROR(INDEX(Prodotti!$F$5:$F$504,MATCH(B621,Prodotti!$A$5:$A$504,0)),0)))</f>
        <v/>
      </c>
      <c r="K621" s="19" t="str">
        <f aca="false">IF(B621="","",IF(ISNA(MATCH(B621,Prodotti!$A$5:$A$504,0)),"Codice non trovato",IF(OR(C621="",D621=""),"Manca tipo o quantità",IF(C621="Scarico",IF(SUMIFS($D$5:D621,$B$5:B621,B621,$C$5:C621,"Carico")-SUMIFS($D$5:D621,$B$5:B621,B621,$C$5:C621,"Scarico")&lt;0,"Giacenza insufficiente",""),""))))</f>
        <v/>
      </c>
    </row>
    <row r="622" customFormat="false" ht="15" hidden="false" customHeight="false" outlineLevel="0" collapsed="false">
      <c r="A622" s="18"/>
      <c r="B622" s="12"/>
      <c r="C622" s="13"/>
      <c r="D622" s="13"/>
      <c r="E622" s="12"/>
      <c r="F622" s="14"/>
      <c r="G622" s="12"/>
      <c r="H622" s="19" t="str">
        <f aca="false">IF(B622="","",IFERROR(INDEX(Prodotti!$B$5:$B$504,MATCH(B622,Prodotti!$A$5:$A$504,0)),"Codice non trovato"))</f>
        <v/>
      </c>
      <c r="I622" s="17" t="str">
        <f aca="false">IF(OR(D622="",F622=""),"",D622*F622)</f>
        <v/>
      </c>
      <c r="J622" s="17" t="str">
        <f aca="false">IF(OR(C622&lt;&gt;"Scarico",D622="",F622="",B622=""),"",D622*(F622-IFERROR(INDEX(Prodotti!$F$5:$F$504,MATCH(B622,Prodotti!$A$5:$A$504,0)),0)))</f>
        <v/>
      </c>
      <c r="K622" s="19" t="str">
        <f aca="false">IF(B622="","",IF(ISNA(MATCH(B622,Prodotti!$A$5:$A$504,0)),"Codice non trovato",IF(OR(C622="",D622=""),"Manca tipo o quantità",IF(C622="Scarico",IF(SUMIFS($D$5:D622,$B$5:B622,B622,$C$5:C622,"Carico")-SUMIFS($D$5:D622,$B$5:B622,B622,$C$5:C622,"Scarico")&lt;0,"Giacenza insufficiente",""),""))))</f>
        <v/>
      </c>
    </row>
    <row r="623" customFormat="false" ht="15" hidden="false" customHeight="false" outlineLevel="0" collapsed="false">
      <c r="A623" s="18"/>
      <c r="B623" s="12"/>
      <c r="C623" s="13"/>
      <c r="D623" s="13"/>
      <c r="E623" s="12"/>
      <c r="F623" s="14"/>
      <c r="G623" s="12"/>
      <c r="H623" s="19" t="str">
        <f aca="false">IF(B623="","",IFERROR(INDEX(Prodotti!$B$5:$B$504,MATCH(B623,Prodotti!$A$5:$A$504,0)),"Codice non trovato"))</f>
        <v/>
      </c>
      <c r="I623" s="17" t="str">
        <f aca="false">IF(OR(D623="",F623=""),"",D623*F623)</f>
        <v/>
      </c>
      <c r="J623" s="17" t="str">
        <f aca="false">IF(OR(C623&lt;&gt;"Scarico",D623="",F623="",B623=""),"",D623*(F623-IFERROR(INDEX(Prodotti!$F$5:$F$504,MATCH(B623,Prodotti!$A$5:$A$504,0)),0)))</f>
        <v/>
      </c>
      <c r="K623" s="19" t="str">
        <f aca="false">IF(B623="","",IF(ISNA(MATCH(B623,Prodotti!$A$5:$A$504,0)),"Codice non trovato",IF(OR(C623="",D623=""),"Manca tipo o quantità",IF(C623="Scarico",IF(SUMIFS($D$5:D623,$B$5:B623,B623,$C$5:C623,"Carico")-SUMIFS($D$5:D623,$B$5:B623,B623,$C$5:C623,"Scarico")&lt;0,"Giacenza insufficiente",""),""))))</f>
        <v/>
      </c>
    </row>
    <row r="624" customFormat="false" ht="15" hidden="false" customHeight="false" outlineLevel="0" collapsed="false">
      <c r="A624" s="18"/>
      <c r="B624" s="12"/>
      <c r="C624" s="13"/>
      <c r="D624" s="13"/>
      <c r="E624" s="12"/>
      <c r="F624" s="14"/>
      <c r="G624" s="12"/>
      <c r="H624" s="19" t="str">
        <f aca="false">IF(B624="","",IFERROR(INDEX(Prodotti!$B$5:$B$504,MATCH(B624,Prodotti!$A$5:$A$504,0)),"Codice non trovato"))</f>
        <v/>
      </c>
      <c r="I624" s="17" t="str">
        <f aca="false">IF(OR(D624="",F624=""),"",D624*F624)</f>
        <v/>
      </c>
      <c r="J624" s="17" t="str">
        <f aca="false">IF(OR(C624&lt;&gt;"Scarico",D624="",F624="",B624=""),"",D624*(F624-IFERROR(INDEX(Prodotti!$F$5:$F$504,MATCH(B624,Prodotti!$A$5:$A$504,0)),0)))</f>
        <v/>
      </c>
      <c r="K624" s="19" t="str">
        <f aca="false">IF(B624="","",IF(ISNA(MATCH(B624,Prodotti!$A$5:$A$504,0)),"Codice non trovato",IF(OR(C624="",D624=""),"Manca tipo o quantità",IF(C624="Scarico",IF(SUMIFS($D$5:D624,$B$5:B624,B624,$C$5:C624,"Carico")-SUMIFS($D$5:D624,$B$5:B624,B624,$C$5:C624,"Scarico")&lt;0,"Giacenza insufficiente",""),""))))</f>
        <v/>
      </c>
    </row>
    <row r="625" customFormat="false" ht="15" hidden="false" customHeight="false" outlineLevel="0" collapsed="false">
      <c r="A625" s="18"/>
      <c r="B625" s="12"/>
      <c r="C625" s="13"/>
      <c r="D625" s="13"/>
      <c r="E625" s="12"/>
      <c r="F625" s="14"/>
      <c r="G625" s="12"/>
      <c r="H625" s="19" t="str">
        <f aca="false">IF(B625="","",IFERROR(INDEX(Prodotti!$B$5:$B$504,MATCH(B625,Prodotti!$A$5:$A$504,0)),"Codice non trovato"))</f>
        <v/>
      </c>
      <c r="I625" s="17" t="str">
        <f aca="false">IF(OR(D625="",F625=""),"",D625*F625)</f>
        <v/>
      </c>
      <c r="J625" s="17" t="str">
        <f aca="false">IF(OR(C625&lt;&gt;"Scarico",D625="",F625="",B625=""),"",D625*(F625-IFERROR(INDEX(Prodotti!$F$5:$F$504,MATCH(B625,Prodotti!$A$5:$A$504,0)),0)))</f>
        <v/>
      </c>
      <c r="K625" s="19" t="str">
        <f aca="false">IF(B625="","",IF(ISNA(MATCH(B625,Prodotti!$A$5:$A$504,0)),"Codice non trovato",IF(OR(C625="",D625=""),"Manca tipo o quantità",IF(C625="Scarico",IF(SUMIFS($D$5:D625,$B$5:B625,B625,$C$5:C625,"Carico")-SUMIFS($D$5:D625,$B$5:B625,B625,$C$5:C625,"Scarico")&lt;0,"Giacenza insufficiente",""),""))))</f>
        <v/>
      </c>
    </row>
    <row r="626" customFormat="false" ht="15" hidden="false" customHeight="false" outlineLevel="0" collapsed="false">
      <c r="A626" s="18"/>
      <c r="B626" s="12"/>
      <c r="C626" s="13"/>
      <c r="D626" s="13"/>
      <c r="E626" s="12"/>
      <c r="F626" s="14"/>
      <c r="G626" s="12"/>
      <c r="H626" s="19" t="str">
        <f aca="false">IF(B626="","",IFERROR(INDEX(Prodotti!$B$5:$B$504,MATCH(B626,Prodotti!$A$5:$A$504,0)),"Codice non trovato"))</f>
        <v/>
      </c>
      <c r="I626" s="17" t="str">
        <f aca="false">IF(OR(D626="",F626=""),"",D626*F626)</f>
        <v/>
      </c>
      <c r="J626" s="17" t="str">
        <f aca="false">IF(OR(C626&lt;&gt;"Scarico",D626="",F626="",B626=""),"",D626*(F626-IFERROR(INDEX(Prodotti!$F$5:$F$504,MATCH(B626,Prodotti!$A$5:$A$504,0)),0)))</f>
        <v/>
      </c>
      <c r="K626" s="19" t="str">
        <f aca="false">IF(B626="","",IF(ISNA(MATCH(B626,Prodotti!$A$5:$A$504,0)),"Codice non trovato",IF(OR(C626="",D626=""),"Manca tipo o quantità",IF(C626="Scarico",IF(SUMIFS($D$5:D626,$B$5:B626,B626,$C$5:C626,"Carico")-SUMIFS($D$5:D626,$B$5:B626,B626,$C$5:C626,"Scarico")&lt;0,"Giacenza insufficiente",""),""))))</f>
        <v/>
      </c>
    </row>
    <row r="627" customFormat="false" ht="15" hidden="false" customHeight="false" outlineLevel="0" collapsed="false">
      <c r="A627" s="18"/>
      <c r="B627" s="12"/>
      <c r="C627" s="13"/>
      <c r="D627" s="13"/>
      <c r="E627" s="12"/>
      <c r="F627" s="14"/>
      <c r="G627" s="12"/>
      <c r="H627" s="19" t="str">
        <f aca="false">IF(B627="","",IFERROR(INDEX(Prodotti!$B$5:$B$504,MATCH(B627,Prodotti!$A$5:$A$504,0)),"Codice non trovato"))</f>
        <v/>
      </c>
      <c r="I627" s="17" t="str">
        <f aca="false">IF(OR(D627="",F627=""),"",D627*F627)</f>
        <v/>
      </c>
      <c r="J627" s="17" t="str">
        <f aca="false">IF(OR(C627&lt;&gt;"Scarico",D627="",F627="",B627=""),"",D627*(F627-IFERROR(INDEX(Prodotti!$F$5:$F$504,MATCH(B627,Prodotti!$A$5:$A$504,0)),0)))</f>
        <v/>
      </c>
      <c r="K627" s="19" t="str">
        <f aca="false">IF(B627="","",IF(ISNA(MATCH(B627,Prodotti!$A$5:$A$504,0)),"Codice non trovato",IF(OR(C627="",D627=""),"Manca tipo o quantità",IF(C627="Scarico",IF(SUMIFS($D$5:D627,$B$5:B627,B627,$C$5:C627,"Carico")-SUMIFS($D$5:D627,$B$5:B627,B627,$C$5:C627,"Scarico")&lt;0,"Giacenza insufficiente",""),""))))</f>
        <v/>
      </c>
    </row>
    <row r="628" customFormat="false" ht="15" hidden="false" customHeight="false" outlineLevel="0" collapsed="false">
      <c r="A628" s="18"/>
      <c r="B628" s="12"/>
      <c r="C628" s="13"/>
      <c r="D628" s="13"/>
      <c r="E628" s="12"/>
      <c r="F628" s="14"/>
      <c r="G628" s="12"/>
      <c r="H628" s="19" t="str">
        <f aca="false">IF(B628="","",IFERROR(INDEX(Prodotti!$B$5:$B$504,MATCH(B628,Prodotti!$A$5:$A$504,0)),"Codice non trovato"))</f>
        <v/>
      </c>
      <c r="I628" s="17" t="str">
        <f aca="false">IF(OR(D628="",F628=""),"",D628*F628)</f>
        <v/>
      </c>
      <c r="J628" s="17" t="str">
        <f aca="false">IF(OR(C628&lt;&gt;"Scarico",D628="",F628="",B628=""),"",D628*(F628-IFERROR(INDEX(Prodotti!$F$5:$F$504,MATCH(B628,Prodotti!$A$5:$A$504,0)),0)))</f>
        <v/>
      </c>
      <c r="K628" s="19" t="str">
        <f aca="false">IF(B628="","",IF(ISNA(MATCH(B628,Prodotti!$A$5:$A$504,0)),"Codice non trovato",IF(OR(C628="",D628=""),"Manca tipo o quantità",IF(C628="Scarico",IF(SUMIFS($D$5:D628,$B$5:B628,B628,$C$5:C628,"Carico")-SUMIFS($D$5:D628,$B$5:B628,B628,$C$5:C628,"Scarico")&lt;0,"Giacenza insufficiente",""),""))))</f>
        <v/>
      </c>
    </row>
    <row r="629" customFormat="false" ht="15" hidden="false" customHeight="false" outlineLevel="0" collapsed="false">
      <c r="A629" s="18"/>
      <c r="B629" s="12"/>
      <c r="C629" s="13"/>
      <c r="D629" s="13"/>
      <c r="E629" s="12"/>
      <c r="F629" s="14"/>
      <c r="G629" s="12"/>
      <c r="H629" s="19" t="str">
        <f aca="false">IF(B629="","",IFERROR(INDEX(Prodotti!$B$5:$B$504,MATCH(B629,Prodotti!$A$5:$A$504,0)),"Codice non trovato"))</f>
        <v/>
      </c>
      <c r="I629" s="17" t="str">
        <f aca="false">IF(OR(D629="",F629=""),"",D629*F629)</f>
        <v/>
      </c>
      <c r="J629" s="17" t="str">
        <f aca="false">IF(OR(C629&lt;&gt;"Scarico",D629="",F629="",B629=""),"",D629*(F629-IFERROR(INDEX(Prodotti!$F$5:$F$504,MATCH(B629,Prodotti!$A$5:$A$504,0)),0)))</f>
        <v/>
      </c>
      <c r="K629" s="19" t="str">
        <f aca="false">IF(B629="","",IF(ISNA(MATCH(B629,Prodotti!$A$5:$A$504,0)),"Codice non trovato",IF(OR(C629="",D629=""),"Manca tipo o quantità",IF(C629="Scarico",IF(SUMIFS($D$5:D629,$B$5:B629,B629,$C$5:C629,"Carico")-SUMIFS($D$5:D629,$B$5:B629,B629,$C$5:C629,"Scarico")&lt;0,"Giacenza insufficiente",""),""))))</f>
        <v/>
      </c>
    </row>
    <row r="630" customFormat="false" ht="15" hidden="false" customHeight="false" outlineLevel="0" collapsed="false">
      <c r="A630" s="18"/>
      <c r="B630" s="12"/>
      <c r="C630" s="13"/>
      <c r="D630" s="13"/>
      <c r="E630" s="12"/>
      <c r="F630" s="14"/>
      <c r="G630" s="12"/>
      <c r="H630" s="19" t="str">
        <f aca="false">IF(B630="","",IFERROR(INDEX(Prodotti!$B$5:$B$504,MATCH(B630,Prodotti!$A$5:$A$504,0)),"Codice non trovato"))</f>
        <v/>
      </c>
      <c r="I630" s="17" t="str">
        <f aca="false">IF(OR(D630="",F630=""),"",D630*F630)</f>
        <v/>
      </c>
      <c r="J630" s="17" t="str">
        <f aca="false">IF(OR(C630&lt;&gt;"Scarico",D630="",F630="",B630=""),"",D630*(F630-IFERROR(INDEX(Prodotti!$F$5:$F$504,MATCH(B630,Prodotti!$A$5:$A$504,0)),0)))</f>
        <v/>
      </c>
      <c r="K630" s="19" t="str">
        <f aca="false">IF(B630="","",IF(ISNA(MATCH(B630,Prodotti!$A$5:$A$504,0)),"Codice non trovato",IF(OR(C630="",D630=""),"Manca tipo o quantità",IF(C630="Scarico",IF(SUMIFS($D$5:D630,$B$5:B630,B630,$C$5:C630,"Carico")-SUMIFS($D$5:D630,$B$5:B630,B630,$C$5:C630,"Scarico")&lt;0,"Giacenza insufficiente",""),""))))</f>
        <v/>
      </c>
    </row>
    <row r="631" customFormat="false" ht="15" hidden="false" customHeight="false" outlineLevel="0" collapsed="false">
      <c r="A631" s="18"/>
      <c r="B631" s="12"/>
      <c r="C631" s="13"/>
      <c r="D631" s="13"/>
      <c r="E631" s="12"/>
      <c r="F631" s="14"/>
      <c r="G631" s="12"/>
      <c r="H631" s="19" t="str">
        <f aca="false">IF(B631="","",IFERROR(INDEX(Prodotti!$B$5:$B$504,MATCH(B631,Prodotti!$A$5:$A$504,0)),"Codice non trovato"))</f>
        <v/>
      </c>
      <c r="I631" s="17" t="str">
        <f aca="false">IF(OR(D631="",F631=""),"",D631*F631)</f>
        <v/>
      </c>
      <c r="J631" s="17" t="str">
        <f aca="false">IF(OR(C631&lt;&gt;"Scarico",D631="",F631="",B631=""),"",D631*(F631-IFERROR(INDEX(Prodotti!$F$5:$F$504,MATCH(B631,Prodotti!$A$5:$A$504,0)),0)))</f>
        <v/>
      </c>
      <c r="K631" s="19" t="str">
        <f aca="false">IF(B631="","",IF(ISNA(MATCH(B631,Prodotti!$A$5:$A$504,0)),"Codice non trovato",IF(OR(C631="",D631=""),"Manca tipo o quantità",IF(C631="Scarico",IF(SUMIFS($D$5:D631,$B$5:B631,B631,$C$5:C631,"Carico")-SUMIFS($D$5:D631,$B$5:B631,B631,$C$5:C631,"Scarico")&lt;0,"Giacenza insufficiente",""),""))))</f>
        <v/>
      </c>
    </row>
    <row r="632" customFormat="false" ht="15" hidden="false" customHeight="false" outlineLevel="0" collapsed="false">
      <c r="A632" s="18"/>
      <c r="B632" s="12"/>
      <c r="C632" s="13"/>
      <c r="D632" s="13"/>
      <c r="E632" s="12"/>
      <c r="F632" s="14"/>
      <c r="G632" s="12"/>
      <c r="H632" s="19" t="str">
        <f aca="false">IF(B632="","",IFERROR(INDEX(Prodotti!$B$5:$B$504,MATCH(B632,Prodotti!$A$5:$A$504,0)),"Codice non trovato"))</f>
        <v/>
      </c>
      <c r="I632" s="17" t="str">
        <f aca="false">IF(OR(D632="",F632=""),"",D632*F632)</f>
        <v/>
      </c>
      <c r="J632" s="17" t="str">
        <f aca="false">IF(OR(C632&lt;&gt;"Scarico",D632="",F632="",B632=""),"",D632*(F632-IFERROR(INDEX(Prodotti!$F$5:$F$504,MATCH(B632,Prodotti!$A$5:$A$504,0)),0)))</f>
        <v/>
      </c>
      <c r="K632" s="19" t="str">
        <f aca="false">IF(B632="","",IF(ISNA(MATCH(B632,Prodotti!$A$5:$A$504,0)),"Codice non trovato",IF(OR(C632="",D632=""),"Manca tipo o quantità",IF(C632="Scarico",IF(SUMIFS($D$5:D632,$B$5:B632,B632,$C$5:C632,"Carico")-SUMIFS($D$5:D632,$B$5:B632,B632,$C$5:C632,"Scarico")&lt;0,"Giacenza insufficiente",""),""))))</f>
        <v/>
      </c>
    </row>
    <row r="633" customFormat="false" ht="15" hidden="false" customHeight="false" outlineLevel="0" collapsed="false">
      <c r="A633" s="18"/>
      <c r="B633" s="12"/>
      <c r="C633" s="13"/>
      <c r="D633" s="13"/>
      <c r="E633" s="12"/>
      <c r="F633" s="14"/>
      <c r="G633" s="12"/>
      <c r="H633" s="19" t="str">
        <f aca="false">IF(B633="","",IFERROR(INDEX(Prodotti!$B$5:$B$504,MATCH(B633,Prodotti!$A$5:$A$504,0)),"Codice non trovato"))</f>
        <v/>
      </c>
      <c r="I633" s="17" t="str">
        <f aca="false">IF(OR(D633="",F633=""),"",D633*F633)</f>
        <v/>
      </c>
      <c r="J633" s="17" t="str">
        <f aca="false">IF(OR(C633&lt;&gt;"Scarico",D633="",F633="",B633=""),"",D633*(F633-IFERROR(INDEX(Prodotti!$F$5:$F$504,MATCH(B633,Prodotti!$A$5:$A$504,0)),0)))</f>
        <v/>
      </c>
      <c r="K633" s="19" t="str">
        <f aca="false">IF(B633="","",IF(ISNA(MATCH(B633,Prodotti!$A$5:$A$504,0)),"Codice non trovato",IF(OR(C633="",D633=""),"Manca tipo o quantità",IF(C633="Scarico",IF(SUMIFS($D$5:D633,$B$5:B633,B633,$C$5:C633,"Carico")-SUMIFS($D$5:D633,$B$5:B633,B633,$C$5:C633,"Scarico")&lt;0,"Giacenza insufficiente",""),""))))</f>
        <v/>
      </c>
    </row>
    <row r="634" customFormat="false" ht="15" hidden="false" customHeight="false" outlineLevel="0" collapsed="false">
      <c r="A634" s="18"/>
      <c r="B634" s="12"/>
      <c r="C634" s="13"/>
      <c r="D634" s="13"/>
      <c r="E634" s="12"/>
      <c r="F634" s="14"/>
      <c r="G634" s="12"/>
      <c r="H634" s="19" t="str">
        <f aca="false">IF(B634="","",IFERROR(INDEX(Prodotti!$B$5:$B$504,MATCH(B634,Prodotti!$A$5:$A$504,0)),"Codice non trovato"))</f>
        <v/>
      </c>
      <c r="I634" s="17" t="str">
        <f aca="false">IF(OR(D634="",F634=""),"",D634*F634)</f>
        <v/>
      </c>
      <c r="J634" s="17" t="str">
        <f aca="false">IF(OR(C634&lt;&gt;"Scarico",D634="",F634="",B634=""),"",D634*(F634-IFERROR(INDEX(Prodotti!$F$5:$F$504,MATCH(B634,Prodotti!$A$5:$A$504,0)),0)))</f>
        <v/>
      </c>
      <c r="K634" s="19" t="str">
        <f aca="false">IF(B634="","",IF(ISNA(MATCH(B634,Prodotti!$A$5:$A$504,0)),"Codice non trovato",IF(OR(C634="",D634=""),"Manca tipo o quantità",IF(C634="Scarico",IF(SUMIFS($D$5:D634,$B$5:B634,B634,$C$5:C634,"Carico")-SUMIFS($D$5:D634,$B$5:B634,B634,$C$5:C634,"Scarico")&lt;0,"Giacenza insufficiente",""),""))))</f>
        <v/>
      </c>
    </row>
    <row r="635" customFormat="false" ht="15" hidden="false" customHeight="false" outlineLevel="0" collapsed="false">
      <c r="A635" s="18"/>
      <c r="B635" s="12"/>
      <c r="C635" s="13"/>
      <c r="D635" s="13"/>
      <c r="E635" s="12"/>
      <c r="F635" s="14"/>
      <c r="G635" s="12"/>
      <c r="H635" s="19" t="str">
        <f aca="false">IF(B635="","",IFERROR(INDEX(Prodotti!$B$5:$B$504,MATCH(B635,Prodotti!$A$5:$A$504,0)),"Codice non trovato"))</f>
        <v/>
      </c>
      <c r="I635" s="17" t="str">
        <f aca="false">IF(OR(D635="",F635=""),"",D635*F635)</f>
        <v/>
      </c>
      <c r="J635" s="17" t="str">
        <f aca="false">IF(OR(C635&lt;&gt;"Scarico",D635="",F635="",B635=""),"",D635*(F635-IFERROR(INDEX(Prodotti!$F$5:$F$504,MATCH(B635,Prodotti!$A$5:$A$504,0)),0)))</f>
        <v/>
      </c>
      <c r="K635" s="19" t="str">
        <f aca="false">IF(B635="","",IF(ISNA(MATCH(B635,Prodotti!$A$5:$A$504,0)),"Codice non trovato",IF(OR(C635="",D635=""),"Manca tipo o quantità",IF(C635="Scarico",IF(SUMIFS($D$5:D635,$B$5:B635,B635,$C$5:C635,"Carico")-SUMIFS($D$5:D635,$B$5:B635,B635,$C$5:C635,"Scarico")&lt;0,"Giacenza insufficiente",""),""))))</f>
        <v/>
      </c>
    </row>
    <row r="636" customFormat="false" ht="15" hidden="false" customHeight="false" outlineLevel="0" collapsed="false">
      <c r="A636" s="18"/>
      <c r="B636" s="12"/>
      <c r="C636" s="13"/>
      <c r="D636" s="13"/>
      <c r="E636" s="12"/>
      <c r="F636" s="14"/>
      <c r="G636" s="12"/>
      <c r="H636" s="19" t="str">
        <f aca="false">IF(B636="","",IFERROR(INDEX(Prodotti!$B$5:$B$504,MATCH(B636,Prodotti!$A$5:$A$504,0)),"Codice non trovato"))</f>
        <v/>
      </c>
      <c r="I636" s="17" t="str">
        <f aca="false">IF(OR(D636="",F636=""),"",D636*F636)</f>
        <v/>
      </c>
      <c r="J636" s="17" t="str">
        <f aca="false">IF(OR(C636&lt;&gt;"Scarico",D636="",F636="",B636=""),"",D636*(F636-IFERROR(INDEX(Prodotti!$F$5:$F$504,MATCH(B636,Prodotti!$A$5:$A$504,0)),0)))</f>
        <v/>
      </c>
      <c r="K636" s="19" t="str">
        <f aca="false">IF(B636="","",IF(ISNA(MATCH(B636,Prodotti!$A$5:$A$504,0)),"Codice non trovato",IF(OR(C636="",D636=""),"Manca tipo o quantità",IF(C636="Scarico",IF(SUMIFS($D$5:D636,$B$5:B636,B636,$C$5:C636,"Carico")-SUMIFS($D$5:D636,$B$5:B636,B636,$C$5:C636,"Scarico")&lt;0,"Giacenza insufficiente",""),""))))</f>
        <v/>
      </c>
    </row>
    <row r="637" customFormat="false" ht="15" hidden="false" customHeight="false" outlineLevel="0" collapsed="false">
      <c r="A637" s="18"/>
      <c r="B637" s="12"/>
      <c r="C637" s="13"/>
      <c r="D637" s="13"/>
      <c r="E637" s="12"/>
      <c r="F637" s="14"/>
      <c r="G637" s="12"/>
      <c r="H637" s="19" t="str">
        <f aca="false">IF(B637="","",IFERROR(INDEX(Prodotti!$B$5:$B$504,MATCH(B637,Prodotti!$A$5:$A$504,0)),"Codice non trovato"))</f>
        <v/>
      </c>
      <c r="I637" s="17" t="str">
        <f aca="false">IF(OR(D637="",F637=""),"",D637*F637)</f>
        <v/>
      </c>
      <c r="J637" s="17" t="str">
        <f aca="false">IF(OR(C637&lt;&gt;"Scarico",D637="",F637="",B637=""),"",D637*(F637-IFERROR(INDEX(Prodotti!$F$5:$F$504,MATCH(B637,Prodotti!$A$5:$A$504,0)),0)))</f>
        <v/>
      </c>
      <c r="K637" s="19" t="str">
        <f aca="false">IF(B637="","",IF(ISNA(MATCH(B637,Prodotti!$A$5:$A$504,0)),"Codice non trovato",IF(OR(C637="",D637=""),"Manca tipo o quantità",IF(C637="Scarico",IF(SUMIFS($D$5:D637,$B$5:B637,B637,$C$5:C637,"Carico")-SUMIFS($D$5:D637,$B$5:B637,B637,$C$5:C637,"Scarico")&lt;0,"Giacenza insufficiente",""),""))))</f>
        <v/>
      </c>
    </row>
    <row r="638" customFormat="false" ht="15" hidden="false" customHeight="false" outlineLevel="0" collapsed="false">
      <c r="A638" s="18"/>
      <c r="B638" s="12"/>
      <c r="C638" s="13"/>
      <c r="D638" s="13"/>
      <c r="E638" s="12"/>
      <c r="F638" s="14"/>
      <c r="G638" s="12"/>
      <c r="H638" s="19" t="str">
        <f aca="false">IF(B638="","",IFERROR(INDEX(Prodotti!$B$5:$B$504,MATCH(B638,Prodotti!$A$5:$A$504,0)),"Codice non trovato"))</f>
        <v/>
      </c>
      <c r="I638" s="17" t="str">
        <f aca="false">IF(OR(D638="",F638=""),"",D638*F638)</f>
        <v/>
      </c>
      <c r="J638" s="17" t="str">
        <f aca="false">IF(OR(C638&lt;&gt;"Scarico",D638="",F638="",B638=""),"",D638*(F638-IFERROR(INDEX(Prodotti!$F$5:$F$504,MATCH(B638,Prodotti!$A$5:$A$504,0)),0)))</f>
        <v/>
      </c>
      <c r="K638" s="19" t="str">
        <f aca="false">IF(B638="","",IF(ISNA(MATCH(B638,Prodotti!$A$5:$A$504,0)),"Codice non trovato",IF(OR(C638="",D638=""),"Manca tipo o quantità",IF(C638="Scarico",IF(SUMIFS($D$5:D638,$B$5:B638,B638,$C$5:C638,"Carico")-SUMIFS($D$5:D638,$B$5:B638,B638,$C$5:C638,"Scarico")&lt;0,"Giacenza insufficiente",""),""))))</f>
        <v/>
      </c>
    </row>
    <row r="639" customFormat="false" ht="15" hidden="false" customHeight="false" outlineLevel="0" collapsed="false">
      <c r="A639" s="18"/>
      <c r="B639" s="12"/>
      <c r="C639" s="13"/>
      <c r="D639" s="13"/>
      <c r="E639" s="12"/>
      <c r="F639" s="14"/>
      <c r="G639" s="12"/>
      <c r="H639" s="19" t="str">
        <f aca="false">IF(B639="","",IFERROR(INDEX(Prodotti!$B$5:$B$504,MATCH(B639,Prodotti!$A$5:$A$504,0)),"Codice non trovato"))</f>
        <v/>
      </c>
      <c r="I639" s="17" t="str">
        <f aca="false">IF(OR(D639="",F639=""),"",D639*F639)</f>
        <v/>
      </c>
      <c r="J639" s="17" t="str">
        <f aca="false">IF(OR(C639&lt;&gt;"Scarico",D639="",F639="",B639=""),"",D639*(F639-IFERROR(INDEX(Prodotti!$F$5:$F$504,MATCH(B639,Prodotti!$A$5:$A$504,0)),0)))</f>
        <v/>
      </c>
      <c r="K639" s="19" t="str">
        <f aca="false">IF(B639="","",IF(ISNA(MATCH(B639,Prodotti!$A$5:$A$504,0)),"Codice non trovato",IF(OR(C639="",D639=""),"Manca tipo o quantità",IF(C639="Scarico",IF(SUMIFS($D$5:D639,$B$5:B639,B639,$C$5:C639,"Carico")-SUMIFS($D$5:D639,$B$5:B639,B639,$C$5:C639,"Scarico")&lt;0,"Giacenza insufficiente",""),""))))</f>
        <v/>
      </c>
    </row>
    <row r="640" customFormat="false" ht="15" hidden="false" customHeight="false" outlineLevel="0" collapsed="false">
      <c r="A640" s="18"/>
      <c r="B640" s="12"/>
      <c r="C640" s="13"/>
      <c r="D640" s="13"/>
      <c r="E640" s="12"/>
      <c r="F640" s="14"/>
      <c r="G640" s="12"/>
      <c r="H640" s="19" t="str">
        <f aca="false">IF(B640="","",IFERROR(INDEX(Prodotti!$B$5:$B$504,MATCH(B640,Prodotti!$A$5:$A$504,0)),"Codice non trovato"))</f>
        <v/>
      </c>
      <c r="I640" s="17" t="str">
        <f aca="false">IF(OR(D640="",F640=""),"",D640*F640)</f>
        <v/>
      </c>
      <c r="J640" s="17" t="str">
        <f aca="false">IF(OR(C640&lt;&gt;"Scarico",D640="",F640="",B640=""),"",D640*(F640-IFERROR(INDEX(Prodotti!$F$5:$F$504,MATCH(B640,Prodotti!$A$5:$A$504,0)),0)))</f>
        <v/>
      </c>
      <c r="K640" s="19" t="str">
        <f aca="false">IF(B640="","",IF(ISNA(MATCH(B640,Prodotti!$A$5:$A$504,0)),"Codice non trovato",IF(OR(C640="",D640=""),"Manca tipo o quantità",IF(C640="Scarico",IF(SUMIFS($D$5:D640,$B$5:B640,B640,$C$5:C640,"Carico")-SUMIFS($D$5:D640,$B$5:B640,B640,$C$5:C640,"Scarico")&lt;0,"Giacenza insufficiente",""),""))))</f>
        <v/>
      </c>
    </row>
    <row r="641" customFormat="false" ht="15" hidden="false" customHeight="false" outlineLevel="0" collapsed="false">
      <c r="A641" s="18"/>
      <c r="B641" s="12"/>
      <c r="C641" s="13"/>
      <c r="D641" s="13"/>
      <c r="E641" s="12"/>
      <c r="F641" s="14"/>
      <c r="G641" s="12"/>
      <c r="H641" s="19" t="str">
        <f aca="false">IF(B641="","",IFERROR(INDEX(Prodotti!$B$5:$B$504,MATCH(B641,Prodotti!$A$5:$A$504,0)),"Codice non trovato"))</f>
        <v/>
      </c>
      <c r="I641" s="17" t="str">
        <f aca="false">IF(OR(D641="",F641=""),"",D641*F641)</f>
        <v/>
      </c>
      <c r="J641" s="17" t="str">
        <f aca="false">IF(OR(C641&lt;&gt;"Scarico",D641="",F641="",B641=""),"",D641*(F641-IFERROR(INDEX(Prodotti!$F$5:$F$504,MATCH(B641,Prodotti!$A$5:$A$504,0)),0)))</f>
        <v/>
      </c>
      <c r="K641" s="19" t="str">
        <f aca="false">IF(B641="","",IF(ISNA(MATCH(B641,Prodotti!$A$5:$A$504,0)),"Codice non trovato",IF(OR(C641="",D641=""),"Manca tipo o quantità",IF(C641="Scarico",IF(SUMIFS($D$5:D641,$B$5:B641,B641,$C$5:C641,"Carico")-SUMIFS($D$5:D641,$B$5:B641,B641,$C$5:C641,"Scarico")&lt;0,"Giacenza insufficiente",""),""))))</f>
        <v/>
      </c>
    </row>
    <row r="642" customFormat="false" ht="15" hidden="false" customHeight="false" outlineLevel="0" collapsed="false">
      <c r="A642" s="18"/>
      <c r="B642" s="12"/>
      <c r="C642" s="13"/>
      <c r="D642" s="13"/>
      <c r="E642" s="12"/>
      <c r="F642" s="14"/>
      <c r="G642" s="12"/>
      <c r="H642" s="19" t="str">
        <f aca="false">IF(B642="","",IFERROR(INDEX(Prodotti!$B$5:$B$504,MATCH(B642,Prodotti!$A$5:$A$504,0)),"Codice non trovato"))</f>
        <v/>
      </c>
      <c r="I642" s="17" t="str">
        <f aca="false">IF(OR(D642="",F642=""),"",D642*F642)</f>
        <v/>
      </c>
      <c r="J642" s="17" t="str">
        <f aca="false">IF(OR(C642&lt;&gt;"Scarico",D642="",F642="",B642=""),"",D642*(F642-IFERROR(INDEX(Prodotti!$F$5:$F$504,MATCH(B642,Prodotti!$A$5:$A$504,0)),0)))</f>
        <v/>
      </c>
      <c r="K642" s="19" t="str">
        <f aca="false">IF(B642="","",IF(ISNA(MATCH(B642,Prodotti!$A$5:$A$504,0)),"Codice non trovato",IF(OR(C642="",D642=""),"Manca tipo o quantità",IF(C642="Scarico",IF(SUMIFS($D$5:D642,$B$5:B642,B642,$C$5:C642,"Carico")-SUMIFS($D$5:D642,$B$5:B642,B642,$C$5:C642,"Scarico")&lt;0,"Giacenza insufficiente",""),""))))</f>
        <v/>
      </c>
    </row>
    <row r="643" customFormat="false" ht="15" hidden="false" customHeight="false" outlineLevel="0" collapsed="false">
      <c r="A643" s="18"/>
      <c r="B643" s="12"/>
      <c r="C643" s="13"/>
      <c r="D643" s="13"/>
      <c r="E643" s="12"/>
      <c r="F643" s="14"/>
      <c r="G643" s="12"/>
      <c r="H643" s="19" t="str">
        <f aca="false">IF(B643="","",IFERROR(INDEX(Prodotti!$B$5:$B$504,MATCH(B643,Prodotti!$A$5:$A$504,0)),"Codice non trovato"))</f>
        <v/>
      </c>
      <c r="I643" s="17" t="str">
        <f aca="false">IF(OR(D643="",F643=""),"",D643*F643)</f>
        <v/>
      </c>
      <c r="J643" s="17" t="str">
        <f aca="false">IF(OR(C643&lt;&gt;"Scarico",D643="",F643="",B643=""),"",D643*(F643-IFERROR(INDEX(Prodotti!$F$5:$F$504,MATCH(B643,Prodotti!$A$5:$A$504,0)),0)))</f>
        <v/>
      </c>
      <c r="K643" s="19" t="str">
        <f aca="false">IF(B643="","",IF(ISNA(MATCH(B643,Prodotti!$A$5:$A$504,0)),"Codice non trovato",IF(OR(C643="",D643=""),"Manca tipo o quantità",IF(C643="Scarico",IF(SUMIFS($D$5:D643,$B$5:B643,B643,$C$5:C643,"Carico")-SUMIFS($D$5:D643,$B$5:B643,B643,$C$5:C643,"Scarico")&lt;0,"Giacenza insufficiente",""),""))))</f>
        <v/>
      </c>
    </row>
    <row r="644" customFormat="false" ht="15" hidden="false" customHeight="false" outlineLevel="0" collapsed="false">
      <c r="A644" s="18"/>
      <c r="B644" s="12"/>
      <c r="C644" s="13"/>
      <c r="D644" s="13"/>
      <c r="E644" s="12"/>
      <c r="F644" s="14"/>
      <c r="G644" s="12"/>
      <c r="H644" s="19" t="str">
        <f aca="false">IF(B644="","",IFERROR(INDEX(Prodotti!$B$5:$B$504,MATCH(B644,Prodotti!$A$5:$A$504,0)),"Codice non trovato"))</f>
        <v/>
      </c>
      <c r="I644" s="17" t="str">
        <f aca="false">IF(OR(D644="",F644=""),"",D644*F644)</f>
        <v/>
      </c>
      <c r="J644" s="17" t="str">
        <f aca="false">IF(OR(C644&lt;&gt;"Scarico",D644="",F644="",B644=""),"",D644*(F644-IFERROR(INDEX(Prodotti!$F$5:$F$504,MATCH(B644,Prodotti!$A$5:$A$504,0)),0)))</f>
        <v/>
      </c>
      <c r="K644" s="19" t="str">
        <f aca="false">IF(B644="","",IF(ISNA(MATCH(B644,Prodotti!$A$5:$A$504,0)),"Codice non trovato",IF(OR(C644="",D644=""),"Manca tipo o quantità",IF(C644="Scarico",IF(SUMIFS($D$5:D644,$B$5:B644,B644,$C$5:C644,"Carico")-SUMIFS($D$5:D644,$B$5:B644,B644,$C$5:C644,"Scarico")&lt;0,"Giacenza insufficiente",""),""))))</f>
        <v/>
      </c>
    </row>
    <row r="645" customFormat="false" ht="15" hidden="false" customHeight="false" outlineLevel="0" collapsed="false">
      <c r="A645" s="18"/>
      <c r="B645" s="12"/>
      <c r="C645" s="13"/>
      <c r="D645" s="13"/>
      <c r="E645" s="12"/>
      <c r="F645" s="14"/>
      <c r="G645" s="12"/>
      <c r="H645" s="19" t="str">
        <f aca="false">IF(B645="","",IFERROR(INDEX(Prodotti!$B$5:$B$504,MATCH(B645,Prodotti!$A$5:$A$504,0)),"Codice non trovato"))</f>
        <v/>
      </c>
      <c r="I645" s="17" t="str">
        <f aca="false">IF(OR(D645="",F645=""),"",D645*F645)</f>
        <v/>
      </c>
      <c r="J645" s="17" t="str">
        <f aca="false">IF(OR(C645&lt;&gt;"Scarico",D645="",F645="",B645=""),"",D645*(F645-IFERROR(INDEX(Prodotti!$F$5:$F$504,MATCH(B645,Prodotti!$A$5:$A$504,0)),0)))</f>
        <v/>
      </c>
      <c r="K645" s="19" t="str">
        <f aca="false">IF(B645="","",IF(ISNA(MATCH(B645,Prodotti!$A$5:$A$504,0)),"Codice non trovato",IF(OR(C645="",D645=""),"Manca tipo o quantità",IF(C645="Scarico",IF(SUMIFS($D$5:D645,$B$5:B645,B645,$C$5:C645,"Carico")-SUMIFS($D$5:D645,$B$5:B645,B645,$C$5:C645,"Scarico")&lt;0,"Giacenza insufficiente",""),""))))</f>
        <v/>
      </c>
    </row>
    <row r="646" customFormat="false" ht="15" hidden="false" customHeight="false" outlineLevel="0" collapsed="false">
      <c r="A646" s="18"/>
      <c r="B646" s="12"/>
      <c r="C646" s="13"/>
      <c r="D646" s="13"/>
      <c r="E646" s="12"/>
      <c r="F646" s="14"/>
      <c r="G646" s="12"/>
      <c r="H646" s="19" t="str">
        <f aca="false">IF(B646="","",IFERROR(INDEX(Prodotti!$B$5:$B$504,MATCH(B646,Prodotti!$A$5:$A$504,0)),"Codice non trovato"))</f>
        <v/>
      </c>
      <c r="I646" s="17" t="str">
        <f aca="false">IF(OR(D646="",F646=""),"",D646*F646)</f>
        <v/>
      </c>
      <c r="J646" s="17" t="str">
        <f aca="false">IF(OR(C646&lt;&gt;"Scarico",D646="",F646="",B646=""),"",D646*(F646-IFERROR(INDEX(Prodotti!$F$5:$F$504,MATCH(B646,Prodotti!$A$5:$A$504,0)),0)))</f>
        <v/>
      </c>
      <c r="K646" s="19" t="str">
        <f aca="false">IF(B646="","",IF(ISNA(MATCH(B646,Prodotti!$A$5:$A$504,0)),"Codice non trovato",IF(OR(C646="",D646=""),"Manca tipo o quantità",IF(C646="Scarico",IF(SUMIFS($D$5:D646,$B$5:B646,B646,$C$5:C646,"Carico")-SUMIFS($D$5:D646,$B$5:B646,B646,$C$5:C646,"Scarico")&lt;0,"Giacenza insufficiente",""),""))))</f>
        <v/>
      </c>
    </row>
    <row r="647" customFormat="false" ht="15" hidden="false" customHeight="false" outlineLevel="0" collapsed="false">
      <c r="A647" s="18"/>
      <c r="B647" s="12"/>
      <c r="C647" s="13"/>
      <c r="D647" s="13"/>
      <c r="E647" s="12"/>
      <c r="F647" s="14"/>
      <c r="G647" s="12"/>
      <c r="H647" s="19" t="str">
        <f aca="false">IF(B647="","",IFERROR(INDEX(Prodotti!$B$5:$B$504,MATCH(B647,Prodotti!$A$5:$A$504,0)),"Codice non trovato"))</f>
        <v/>
      </c>
      <c r="I647" s="17" t="str">
        <f aca="false">IF(OR(D647="",F647=""),"",D647*F647)</f>
        <v/>
      </c>
      <c r="J647" s="17" t="str">
        <f aca="false">IF(OR(C647&lt;&gt;"Scarico",D647="",F647="",B647=""),"",D647*(F647-IFERROR(INDEX(Prodotti!$F$5:$F$504,MATCH(B647,Prodotti!$A$5:$A$504,0)),0)))</f>
        <v/>
      </c>
      <c r="K647" s="19" t="str">
        <f aca="false">IF(B647="","",IF(ISNA(MATCH(B647,Prodotti!$A$5:$A$504,0)),"Codice non trovato",IF(OR(C647="",D647=""),"Manca tipo o quantità",IF(C647="Scarico",IF(SUMIFS($D$5:D647,$B$5:B647,B647,$C$5:C647,"Carico")-SUMIFS($D$5:D647,$B$5:B647,B647,$C$5:C647,"Scarico")&lt;0,"Giacenza insufficiente",""),""))))</f>
        <v/>
      </c>
    </row>
    <row r="648" customFormat="false" ht="15" hidden="false" customHeight="false" outlineLevel="0" collapsed="false">
      <c r="A648" s="18"/>
      <c r="B648" s="12"/>
      <c r="C648" s="13"/>
      <c r="D648" s="13"/>
      <c r="E648" s="12"/>
      <c r="F648" s="14"/>
      <c r="G648" s="12"/>
      <c r="H648" s="19" t="str">
        <f aca="false">IF(B648="","",IFERROR(INDEX(Prodotti!$B$5:$B$504,MATCH(B648,Prodotti!$A$5:$A$504,0)),"Codice non trovato"))</f>
        <v/>
      </c>
      <c r="I648" s="17" t="str">
        <f aca="false">IF(OR(D648="",F648=""),"",D648*F648)</f>
        <v/>
      </c>
      <c r="J648" s="17" t="str">
        <f aca="false">IF(OR(C648&lt;&gt;"Scarico",D648="",F648="",B648=""),"",D648*(F648-IFERROR(INDEX(Prodotti!$F$5:$F$504,MATCH(B648,Prodotti!$A$5:$A$504,0)),0)))</f>
        <v/>
      </c>
      <c r="K648" s="19" t="str">
        <f aca="false">IF(B648="","",IF(ISNA(MATCH(B648,Prodotti!$A$5:$A$504,0)),"Codice non trovato",IF(OR(C648="",D648=""),"Manca tipo o quantità",IF(C648="Scarico",IF(SUMIFS($D$5:D648,$B$5:B648,B648,$C$5:C648,"Carico")-SUMIFS($D$5:D648,$B$5:B648,B648,$C$5:C648,"Scarico")&lt;0,"Giacenza insufficiente",""),""))))</f>
        <v/>
      </c>
    </row>
    <row r="649" customFormat="false" ht="15" hidden="false" customHeight="false" outlineLevel="0" collapsed="false">
      <c r="A649" s="18"/>
      <c r="B649" s="12"/>
      <c r="C649" s="13"/>
      <c r="D649" s="13"/>
      <c r="E649" s="12"/>
      <c r="F649" s="14"/>
      <c r="G649" s="12"/>
      <c r="H649" s="19" t="str">
        <f aca="false">IF(B649="","",IFERROR(INDEX(Prodotti!$B$5:$B$504,MATCH(B649,Prodotti!$A$5:$A$504,0)),"Codice non trovato"))</f>
        <v/>
      </c>
      <c r="I649" s="17" t="str">
        <f aca="false">IF(OR(D649="",F649=""),"",D649*F649)</f>
        <v/>
      </c>
      <c r="J649" s="17" t="str">
        <f aca="false">IF(OR(C649&lt;&gt;"Scarico",D649="",F649="",B649=""),"",D649*(F649-IFERROR(INDEX(Prodotti!$F$5:$F$504,MATCH(B649,Prodotti!$A$5:$A$504,0)),0)))</f>
        <v/>
      </c>
      <c r="K649" s="19" t="str">
        <f aca="false">IF(B649="","",IF(ISNA(MATCH(B649,Prodotti!$A$5:$A$504,0)),"Codice non trovato",IF(OR(C649="",D649=""),"Manca tipo o quantità",IF(C649="Scarico",IF(SUMIFS($D$5:D649,$B$5:B649,B649,$C$5:C649,"Carico")-SUMIFS($D$5:D649,$B$5:B649,B649,$C$5:C649,"Scarico")&lt;0,"Giacenza insufficiente",""),""))))</f>
        <v/>
      </c>
    </row>
    <row r="650" customFormat="false" ht="15" hidden="false" customHeight="false" outlineLevel="0" collapsed="false">
      <c r="A650" s="18"/>
      <c r="B650" s="12"/>
      <c r="C650" s="13"/>
      <c r="D650" s="13"/>
      <c r="E650" s="12"/>
      <c r="F650" s="14"/>
      <c r="G650" s="12"/>
      <c r="H650" s="19" t="str">
        <f aca="false">IF(B650="","",IFERROR(INDEX(Prodotti!$B$5:$B$504,MATCH(B650,Prodotti!$A$5:$A$504,0)),"Codice non trovato"))</f>
        <v/>
      </c>
      <c r="I650" s="17" t="str">
        <f aca="false">IF(OR(D650="",F650=""),"",D650*F650)</f>
        <v/>
      </c>
      <c r="J650" s="17" t="str">
        <f aca="false">IF(OR(C650&lt;&gt;"Scarico",D650="",F650="",B650=""),"",D650*(F650-IFERROR(INDEX(Prodotti!$F$5:$F$504,MATCH(B650,Prodotti!$A$5:$A$504,0)),0)))</f>
        <v/>
      </c>
      <c r="K650" s="19" t="str">
        <f aca="false">IF(B650="","",IF(ISNA(MATCH(B650,Prodotti!$A$5:$A$504,0)),"Codice non trovato",IF(OR(C650="",D650=""),"Manca tipo o quantità",IF(C650="Scarico",IF(SUMIFS($D$5:D650,$B$5:B650,B650,$C$5:C650,"Carico")-SUMIFS($D$5:D650,$B$5:B650,B650,$C$5:C650,"Scarico")&lt;0,"Giacenza insufficiente",""),""))))</f>
        <v/>
      </c>
    </row>
    <row r="651" customFormat="false" ht="15" hidden="false" customHeight="false" outlineLevel="0" collapsed="false">
      <c r="A651" s="18"/>
      <c r="B651" s="12"/>
      <c r="C651" s="13"/>
      <c r="D651" s="13"/>
      <c r="E651" s="12"/>
      <c r="F651" s="14"/>
      <c r="G651" s="12"/>
      <c r="H651" s="19" t="str">
        <f aca="false">IF(B651="","",IFERROR(INDEX(Prodotti!$B$5:$B$504,MATCH(B651,Prodotti!$A$5:$A$504,0)),"Codice non trovato"))</f>
        <v/>
      </c>
      <c r="I651" s="17" t="str">
        <f aca="false">IF(OR(D651="",F651=""),"",D651*F651)</f>
        <v/>
      </c>
      <c r="J651" s="17" t="str">
        <f aca="false">IF(OR(C651&lt;&gt;"Scarico",D651="",F651="",B651=""),"",D651*(F651-IFERROR(INDEX(Prodotti!$F$5:$F$504,MATCH(B651,Prodotti!$A$5:$A$504,0)),0)))</f>
        <v/>
      </c>
      <c r="K651" s="19" t="str">
        <f aca="false">IF(B651="","",IF(ISNA(MATCH(B651,Prodotti!$A$5:$A$504,0)),"Codice non trovato",IF(OR(C651="",D651=""),"Manca tipo o quantità",IF(C651="Scarico",IF(SUMIFS($D$5:D651,$B$5:B651,B651,$C$5:C651,"Carico")-SUMIFS($D$5:D651,$B$5:B651,B651,$C$5:C651,"Scarico")&lt;0,"Giacenza insufficiente",""),""))))</f>
        <v/>
      </c>
    </row>
    <row r="652" customFormat="false" ht="15" hidden="false" customHeight="false" outlineLevel="0" collapsed="false">
      <c r="A652" s="18"/>
      <c r="B652" s="12"/>
      <c r="C652" s="13"/>
      <c r="D652" s="13"/>
      <c r="E652" s="12"/>
      <c r="F652" s="14"/>
      <c r="G652" s="12"/>
      <c r="H652" s="19" t="str">
        <f aca="false">IF(B652="","",IFERROR(INDEX(Prodotti!$B$5:$B$504,MATCH(B652,Prodotti!$A$5:$A$504,0)),"Codice non trovato"))</f>
        <v/>
      </c>
      <c r="I652" s="17" t="str">
        <f aca="false">IF(OR(D652="",F652=""),"",D652*F652)</f>
        <v/>
      </c>
      <c r="J652" s="17" t="str">
        <f aca="false">IF(OR(C652&lt;&gt;"Scarico",D652="",F652="",B652=""),"",D652*(F652-IFERROR(INDEX(Prodotti!$F$5:$F$504,MATCH(B652,Prodotti!$A$5:$A$504,0)),0)))</f>
        <v/>
      </c>
      <c r="K652" s="19" t="str">
        <f aca="false">IF(B652="","",IF(ISNA(MATCH(B652,Prodotti!$A$5:$A$504,0)),"Codice non trovato",IF(OR(C652="",D652=""),"Manca tipo o quantità",IF(C652="Scarico",IF(SUMIFS($D$5:D652,$B$5:B652,B652,$C$5:C652,"Carico")-SUMIFS($D$5:D652,$B$5:B652,B652,$C$5:C652,"Scarico")&lt;0,"Giacenza insufficiente",""),""))))</f>
        <v/>
      </c>
    </row>
    <row r="653" customFormat="false" ht="15" hidden="false" customHeight="false" outlineLevel="0" collapsed="false">
      <c r="A653" s="18"/>
      <c r="B653" s="12"/>
      <c r="C653" s="13"/>
      <c r="D653" s="13"/>
      <c r="E653" s="12"/>
      <c r="F653" s="14"/>
      <c r="G653" s="12"/>
      <c r="H653" s="19" t="str">
        <f aca="false">IF(B653="","",IFERROR(INDEX(Prodotti!$B$5:$B$504,MATCH(B653,Prodotti!$A$5:$A$504,0)),"Codice non trovato"))</f>
        <v/>
      </c>
      <c r="I653" s="17" t="str">
        <f aca="false">IF(OR(D653="",F653=""),"",D653*F653)</f>
        <v/>
      </c>
      <c r="J653" s="17" t="str">
        <f aca="false">IF(OR(C653&lt;&gt;"Scarico",D653="",F653="",B653=""),"",D653*(F653-IFERROR(INDEX(Prodotti!$F$5:$F$504,MATCH(B653,Prodotti!$A$5:$A$504,0)),0)))</f>
        <v/>
      </c>
      <c r="K653" s="19" t="str">
        <f aca="false">IF(B653="","",IF(ISNA(MATCH(B653,Prodotti!$A$5:$A$504,0)),"Codice non trovato",IF(OR(C653="",D653=""),"Manca tipo o quantità",IF(C653="Scarico",IF(SUMIFS($D$5:D653,$B$5:B653,B653,$C$5:C653,"Carico")-SUMIFS($D$5:D653,$B$5:B653,B653,$C$5:C653,"Scarico")&lt;0,"Giacenza insufficiente",""),""))))</f>
        <v/>
      </c>
    </row>
    <row r="654" customFormat="false" ht="15" hidden="false" customHeight="false" outlineLevel="0" collapsed="false">
      <c r="A654" s="18"/>
      <c r="B654" s="12"/>
      <c r="C654" s="13"/>
      <c r="D654" s="13"/>
      <c r="E654" s="12"/>
      <c r="F654" s="14"/>
      <c r="G654" s="12"/>
      <c r="H654" s="19" t="str">
        <f aca="false">IF(B654="","",IFERROR(INDEX(Prodotti!$B$5:$B$504,MATCH(B654,Prodotti!$A$5:$A$504,0)),"Codice non trovato"))</f>
        <v/>
      </c>
      <c r="I654" s="17" t="str">
        <f aca="false">IF(OR(D654="",F654=""),"",D654*F654)</f>
        <v/>
      </c>
      <c r="J654" s="17" t="str">
        <f aca="false">IF(OR(C654&lt;&gt;"Scarico",D654="",F654="",B654=""),"",D654*(F654-IFERROR(INDEX(Prodotti!$F$5:$F$504,MATCH(B654,Prodotti!$A$5:$A$504,0)),0)))</f>
        <v/>
      </c>
      <c r="K654" s="19" t="str">
        <f aca="false">IF(B654="","",IF(ISNA(MATCH(B654,Prodotti!$A$5:$A$504,0)),"Codice non trovato",IF(OR(C654="",D654=""),"Manca tipo o quantità",IF(C654="Scarico",IF(SUMIFS($D$5:D654,$B$5:B654,B654,$C$5:C654,"Carico")-SUMIFS($D$5:D654,$B$5:B654,B654,$C$5:C654,"Scarico")&lt;0,"Giacenza insufficiente",""),""))))</f>
        <v/>
      </c>
    </row>
    <row r="655" customFormat="false" ht="15" hidden="false" customHeight="false" outlineLevel="0" collapsed="false">
      <c r="A655" s="18"/>
      <c r="B655" s="12"/>
      <c r="C655" s="13"/>
      <c r="D655" s="13"/>
      <c r="E655" s="12"/>
      <c r="F655" s="14"/>
      <c r="G655" s="12"/>
      <c r="H655" s="19" t="str">
        <f aca="false">IF(B655="","",IFERROR(INDEX(Prodotti!$B$5:$B$504,MATCH(B655,Prodotti!$A$5:$A$504,0)),"Codice non trovato"))</f>
        <v/>
      </c>
      <c r="I655" s="17" t="str">
        <f aca="false">IF(OR(D655="",F655=""),"",D655*F655)</f>
        <v/>
      </c>
      <c r="J655" s="17" t="str">
        <f aca="false">IF(OR(C655&lt;&gt;"Scarico",D655="",F655="",B655=""),"",D655*(F655-IFERROR(INDEX(Prodotti!$F$5:$F$504,MATCH(B655,Prodotti!$A$5:$A$504,0)),0)))</f>
        <v/>
      </c>
      <c r="K655" s="19" t="str">
        <f aca="false">IF(B655="","",IF(ISNA(MATCH(B655,Prodotti!$A$5:$A$504,0)),"Codice non trovato",IF(OR(C655="",D655=""),"Manca tipo o quantità",IF(C655="Scarico",IF(SUMIFS($D$5:D655,$B$5:B655,B655,$C$5:C655,"Carico")-SUMIFS($D$5:D655,$B$5:B655,B655,$C$5:C655,"Scarico")&lt;0,"Giacenza insufficiente",""),""))))</f>
        <v/>
      </c>
    </row>
    <row r="656" customFormat="false" ht="15" hidden="false" customHeight="false" outlineLevel="0" collapsed="false">
      <c r="A656" s="18"/>
      <c r="B656" s="12"/>
      <c r="C656" s="13"/>
      <c r="D656" s="13"/>
      <c r="E656" s="12"/>
      <c r="F656" s="14"/>
      <c r="G656" s="12"/>
      <c r="H656" s="19" t="str">
        <f aca="false">IF(B656="","",IFERROR(INDEX(Prodotti!$B$5:$B$504,MATCH(B656,Prodotti!$A$5:$A$504,0)),"Codice non trovato"))</f>
        <v/>
      </c>
      <c r="I656" s="17" t="str">
        <f aca="false">IF(OR(D656="",F656=""),"",D656*F656)</f>
        <v/>
      </c>
      <c r="J656" s="17" t="str">
        <f aca="false">IF(OR(C656&lt;&gt;"Scarico",D656="",F656="",B656=""),"",D656*(F656-IFERROR(INDEX(Prodotti!$F$5:$F$504,MATCH(B656,Prodotti!$A$5:$A$504,0)),0)))</f>
        <v/>
      </c>
      <c r="K656" s="19" t="str">
        <f aca="false">IF(B656="","",IF(ISNA(MATCH(B656,Prodotti!$A$5:$A$504,0)),"Codice non trovato",IF(OR(C656="",D656=""),"Manca tipo o quantità",IF(C656="Scarico",IF(SUMIFS($D$5:D656,$B$5:B656,B656,$C$5:C656,"Carico")-SUMIFS($D$5:D656,$B$5:B656,B656,$C$5:C656,"Scarico")&lt;0,"Giacenza insufficiente",""),""))))</f>
        <v/>
      </c>
    </row>
    <row r="657" customFormat="false" ht="15" hidden="false" customHeight="false" outlineLevel="0" collapsed="false">
      <c r="A657" s="18"/>
      <c r="B657" s="12"/>
      <c r="C657" s="13"/>
      <c r="D657" s="13"/>
      <c r="E657" s="12"/>
      <c r="F657" s="14"/>
      <c r="G657" s="12"/>
      <c r="H657" s="19" t="str">
        <f aca="false">IF(B657="","",IFERROR(INDEX(Prodotti!$B$5:$B$504,MATCH(B657,Prodotti!$A$5:$A$504,0)),"Codice non trovato"))</f>
        <v/>
      </c>
      <c r="I657" s="17" t="str">
        <f aca="false">IF(OR(D657="",F657=""),"",D657*F657)</f>
        <v/>
      </c>
      <c r="J657" s="17" t="str">
        <f aca="false">IF(OR(C657&lt;&gt;"Scarico",D657="",F657="",B657=""),"",D657*(F657-IFERROR(INDEX(Prodotti!$F$5:$F$504,MATCH(B657,Prodotti!$A$5:$A$504,0)),0)))</f>
        <v/>
      </c>
      <c r="K657" s="19" t="str">
        <f aca="false">IF(B657="","",IF(ISNA(MATCH(B657,Prodotti!$A$5:$A$504,0)),"Codice non trovato",IF(OR(C657="",D657=""),"Manca tipo o quantità",IF(C657="Scarico",IF(SUMIFS($D$5:D657,$B$5:B657,B657,$C$5:C657,"Carico")-SUMIFS($D$5:D657,$B$5:B657,B657,$C$5:C657,"Scarico")&lt;0,"Giacenza insufficiente",""),""))))</f>
        <v/>
      </c>
    </row>
    <row r="658" customFormat="false" ht="15" hidden="false" customHeight="false" outlineLevel="0" collapsed="false">
      <c r="A658" s="18"/>
      <c r="B658" s="12"/>
      <c r="C658" s="13"/>
      <c r="D658" s="13"/>
      <c r="E658" s="12"/>
      <c r="F658" s="14"/>
      <c r="G658" s="12"/>
      <c r="H658" s="19" t="str">
        <f aca="false">IF(B658="","",IFERROR(INDEX(Prodotti!$B$5:$B$504,MATCH(B658,Prodotti!$A$5:$A$504,0)),"Codice non trovato"))</f>
        <v/>
      </c>
      <c r="I658" s="17" t="str">
        <f aca="false">IF(OR(D658="",F658=""),"",D658*F658)</f>
        <v/>
      </c>
      <c r="J658" s="17" t="str">
        <f aca="false">IF(OR(C658&lt;&gt;"Scarico",D658="",F658="",B658=""),"",D658*(F658-IFERROR(INDEX(Prodotti!$F$5:$F$504,MATCH(B658,Prodotti!$A$5:$A$504,0)),0)))</f>
        <v/>
      </c>
      <c r="K658" s="19" t="str">
        <f aca="false">IF(B658="","",IF(ISNA(MATCH(B658,Prodotti!$A$5:$A$504,0)),"Codice non trovato",IF(OR(C658="",D658=""),"Manca tipo o quantità",IF(C658="Scarico",IF(SUMIFS($D$5:D658,$B$5:B658,B658,$C$5:C658,"Carico")-SUMIFS($D$5:D658,$B$5:B658,B658,$C$5:C658,"Scarico")&lt;0,"Giacenza insufficiente",""),""))))</f>
        <v/>
      </c>
    </row>
    <row r="659" customFormat="false" ht="15" hidden="false" customHeight="false" outlineLevel="0" collapsed="false">
      <c r="A659" s="18"/>
      <c r="B659" s="12"/>
      <c r="C659" s="13"/>
      <c r="D659" s="13"/>
      <c r="E659" s="12"/>
      <c r="F659" s="14"/>
      <c r="G659" s="12"/>
      <c r="H659" s="19" t="str">
        <f aca="false">IF(B659="","",IFERROR(INDEX(Prodotti!$B$5:$B$504,MATCH(B659,Prodotti!$A$5:$A$504,0)),"Codice non trovato"))</f>
        <v/>
      </c>
      <c r="I659" s="17" t="str">
        <f aca="false">IF(OR(D659="",F659=""),"",D659*F659)</f>
        <v/>
      </c>
      <c r="J659" s="17" t="str">
        <f aca="false">IF(OR(C659&lt;&gt;"Scarico",D659="",F659="",B659=""),"",D659*(F659-IFERROR(INDEX(Prodotti!$F$5:$F$504,MATCH(B659,Prodotti!$A$5:$A$504,0)),0)))</f>
        <v/>
      </c>
      <c r="K659" s="19" t="str">
        <f aca="false">IF(B659="","",IF(ISNA(MATCH(B659,Prodotti!$A$5:$A$504,0)),"Codice non trovato",IF(OR(C659="",D659=""),"Manca tipo o quantità",IF(C659="Scarico",IF(SUMIFS($D$5:D659,$B$5:B659,B659,$C$5:C659,"Carico")-SUMIFS($D$5:D659,$B$5:B659,B659,$C$5:C659,"Scarico")&lt;0,"Giacenza insufficiente",""),""))))</f>
        <v/>
      </c>
    </row>
    <row r="660" customFormat="false" ht="15" hidden="false" customHeight="false" outlineLevel="0" collapsed="false">
      <c r="A660" s="18"/>
      <c r="B660" s="12"/>
      <c r="C660" s="13"/>
      <c r="D660" s="13"/>
      <c r="E660" s="12"/>
      <c r="F660" s="14"/>
      <c r="G660" s="12"/>
      <c r="H660" s="19" t="str">
        <f aca="false">IF(B660="","",IFERROR(INDEX(Prodotti!$B$5:$B$504,MATCH(B660,Prodotti!$A$5:$A$504,0)),"Codice non trovato"))</f>
        <v/>
      </c>
      <c r="I660" s="17" t="str">
        <f aca="false">IF(OR(D660="",F660=""),"",D660*F660)</f>
        <v/>
      </c>
      <c r="J660" s="17" t="str">
        <f aca="false">IF(OR(C660&lt;&gt;"Scarico",D660="",F660="",B660=""),"",D660*(F660-IFERROR(INDEX(Prodotti!$F$5:$F$504,MATCH(B660,Prodotti!$A$5:$A$504,0)),0)))</f>
        <v/>
      </c>
      <c r="K660" s="19" t="str">
        <f aca="false">IF(B660="","",IF(ISNA(MATCH(B660,Prodotti!$A$5:$A$504,0)),"Codice non trovato",IF(OR(C660="",D660=""),"Manca tipo o quantità",IF(C660="Scarico",IF(SUMIFS($D$5:D660,$B$5:B660,B660,$C$5:C660,"Carico")-SUMIFS($D$5:D660,$B$5:B660,B660,$C$5:C660,"Scarico")&lt;0,"Giacenza insufficiente",""),""))))</f>
        <v/>
      </c>
    </row>
    <row r="661" customFormat="false" ht="15" hidden="false" customHeight="false" outlineLevel="0" collapsed="false">
      <c r="A661" s="18"/>
      <c r="B661" s="12"/>
      <c r="C661" s="13"/>
      <c r="D661" s="13"/>
      <c r="E661" s="12"/>
      <c r="F661" s="14"/>
      <c r="G661" s="12"/>
      <c r="H661" s="19" t="str">
        <f aca="false">IF(B661="","",IFERROR(INDEX(Prodotti!$B$5:$B$504,MATCH(B661,Prodotti!$A$5:$A$504,0)),"Codice non trovato"))</f>
        <v/>
      </c>
      <c r="I661" s="17" t="str">
        <f aca="false">IF(OR(D661="",F661=""),"",D661*F661)</f>
        <v/>
      </c>
      <c r="J661" s="17" t="str">
        <f aca="false">IF(OR(C661&lt;&gt;"Scarico",D661="",F661="",B661=""),"",D661*(F661-IFERROR(INDEX(Prodotti!$F$5:$F$504,MATCH(B661,Prodotti!$A$5:$A$504,0)),0)))</f>
        <v/>
      </c>
      <c r="K661" s="19" t="str">
        <f aca="false">IF(B661="","",IF(ISNA(MATCH(B661,Prodotti!$A$5:$A$504,0)),"Codice non trovato",IF(OR(C661="",D661=""),"Manca tipo o quantità",IF(C661="Scarico",IF(SUMIFS($D$5:D661,$B$5:B661,B661,$C$5:C661,"Carico")-SUMIFS($D$5:D661,$B$5:B661,B661,$C$5:C661,"Scarico")&lt;0,"Giacenza insufficiente",""),""))))</f>
        <v/>
      </c>
    </row>
    <row r="662" customFormat="false" ht="15" hidden="false" customHeight="false" outlineLevel="0" collapsed="false">
      <c r="A662" s="18"/>
      <c r="B662" s="12"/>
      <c r="C662" s="13"/>
      <c r="D662" s="13"/>
      <c r="E662" s="12"/>
      <c r="F662" s="14"/>
      <c r="G662" s="12"/>
      <c r="H662" s="19" t="str">
        <f aca="false">IF(B662="","",IFERROR(INDEX(Prodotti!$B$5:$B$504,MATCH(B662,Prodotti!$A$5:$A$504,0)),"Codice non trovato"))</f>
        <v/>
      </c>
      <c r="I662" s="17" t="str">
        <f aca="false">IF(OR(D662="",F662=""),"",D662*F662)</f>
        <v/>
      </c>
      <c r="J662" s="17" t="str">
        <f aca="false">IF(OR(C662&lt;&gt;"Scarico",D662="",F662="",B662=""),"",D662*(F662-IFERROR(INDEX(Prodotti!$F$5:$F$504,MATCH(B662,Prodotti!$A$5:$A$504,0)),0)))</f>
        <v/>
      </c>
      <c r="K662" s="19" t="str">
        <f aca="false">IF(B662="","",IF(ISNA(MATCH(B662,Prodotti!$A$5:$A$504,0)),"Codice non trovato",IF(OR(C662="",D662=""),"Manca tipo o quantità",IF(C662="Scarico",IF(SUMIFS($D$5:D662,$B$5:B662,B662,$C$5:C662,"Carico")-SUMIFS($D$5:D662,$B$5:B662,B662,$C$5:C662,"Scarico")&lt;0,"Giacenza insufficiente",""),""))))</f>
        <v/>
      </c>
    </row>
    <row r="663" customFormat="false" ht="15" hidden="false" customHeight="false" outlineLevel="0" collapsed="false">
      <c r="A663" s="18"/>
      <c r="B663" s="12"/>
      <c r="C663" s="13"/>
      <c r="D663" s="13"/>
      <c r="E663" s="12"/>
      <c r="F663" s="14"/>
      <c r="G663" s="12"/>
      <c r="H663" s="19" t="str">
        <f aca="false">IF(B663="","",IFERROR(INDEX(Prodotti!$B$5:$B$504,MATCH(B663,Prodotti!$A$5:$A$504,0)),"Codice non trovato"))</f>
        <v/>
      </c>
      <c r="I663" s="17" t="str">
        <f aca="false">IF(OR(D663="",F663=""),"",D663*F663)</f>
        <v/>
      </c>
      <c r="J663" s="17" t="str">
        <f aca="false">IF(OR(C663&lt;&gt;"Scarico",D663="",F663="",B663=""),"",D663*(F663-IFERROR(INDEX(Prodotti!$F$5:$F$504,MATCH(B663,Prodotti!$A$5:$A$504,0)),0)))</f>
        <v/>
      </c>
      <c r="K663" s="19" t="str">
        <f aca="false">IF(B663="","",IF(ISNA(MATCH(B663,Prodotti!$A$5:$A$504,0)),"Codice non trovato",IF(OR(C663="",D663=""),"Manca tipo o quantità",IF(C663="Scarico",IF(SUMIFS($D$5:D663,$B$5:B663,B663,$C$5:C663,"Carico")-SUMIFS($D$5:D663,$B$5:B663,B663,$C$5:C663,"Scarico")&lt;0,"Giacenza insufficiente",""),""))))</f>
        <v/>
      </c>
    </row>
    <row r="664" customFormat="false" ht="15" hidden="false" customHeight="false" outlineLevel="0" collapsed="false">
      <c r="A664" s="18"/>
      <c r="B664" s="12"/>
      <c r="C664" s="13"/>
      <c r="D664" s="13"/>
      <c r="E664" s="12"/>
      <c r="F664" s="14"/>
      <c r="G664" s="12"/>
      <c r="H664" s="19" t="str">
        <f aca="false">IF(B664="","",IFERROR(INDEX(Prodotti!$B$5:$B$504,MATCH(B664,Prodotti!$A$5:$A$504,0)),"Codice non trovato"))</f>
        <v/>
      </c>
      <c r="I664" s="17" t="str">
        <f aca="false">IF(OR(D664="",F664=""),"",D664*F664)</f>
        <v/>
      </c>
      <c r="J664" s="17" t="str">
        <f aca="false">IF(OR(C664&lt;&gt;"Scarico",D664="",F664="",B664=""),"",D664*(F664-IFERROR(INDEX(Prodotti!$F$5:$F$504,MATCH(B664,Prodotti!$A$5:$A$504,0)),0)))</f>
        <v/>
      </c>
      <c r="K664" s="19" t="str">
        <f aca="false">IF(B664="","",IF(ISNA(MATCH(B664,Prodotti!$A$5:$A$504,0)),"Codice non trovato",IF(OR(C664="",D664=""),"Manca tipo o quantità",IF(C664="Scarico",IF(SUMIFS($D$5:D664,$B$5:B664,B664,$C$5:C664,"Carico")-SUMIFS($D$5:D664,$B$5:B664,B664,$C$5:C664,"Scarico")&lt;0,"Giacenza insufficiente",""),""))))</f>
        <v/>
      </c>
    </row>
    <row r="665" customFormat="false" ht="15" hidden="false" customHeight="false" outlineLevel="0" collapsed="false">
      <c r="A665" s="18"/>
      <c r="B665" s="12"/>
      <c r="C665" s="13"/>
      <c r="D665" s="13"/>
      <c r="E665" s="12"/>
      <c r="F665" s="14"/>
      <c r="G665" s="12"/>
      <c r="H665" s="19" t="str">
        <f aca="false">IF(B665="","",IFERROR(INDEX(Prodotti!$B$5:$B$504,MATCH(B665,Prodotti!$A$5:$A$504,0)),"Codice non trovato"))</f>
        <v/>
      </c>
      <c r="I665" s="17" t="str">
        <f aca="false">IF(OR(D665="",F665=""),"",D665*F665)</f>
        <v/>
      </c>
      <c r="J665" s="17" t="str">
        <f aca="false">IF(OR(C665&lt;&gt;"Scarico",D665="",F665="",B665=""),"",D665*(F665-IFERROR(INDEX(Prodotti!$F$5:$F$504,MATCH(B665,Prodotti!$A$5:$A$504,0)),0)))</f>
        <v/>
      </c>
      <c r="K665" s="19" t="str">
        <f aca="false">IF(B665="","",IF(ISNA(MATCH(B665,Prodotti!$A$5:$A$504,0)),"Codice non trovato",IF(OR(C665="",D665=""),"Manca tipo o quantità",IF(C665="Scarico",IF(SUMIFS($D$5:D665,$B$5:B665,B665,$C$5:C665,"Carico")-SUMIFS($D$5:D665,$B$5:B665,B665,$C$5:C665,"Scarico")&lt;0,"Giacenza insufficiente",""),""))))</f>
        <v/>
      </c>
    </row>
    <row r="666" customFormat="false" ht="15" hidden="false" customHeight="false" outlineLevel="0" collapsed="false">
      <c r="A666" s="18"/>
      <c r="B666" s="12"/>
      <c r="C666" s="13"/>
      <c r="D666" s="13"/>
      <c r="E666" s="12"/>
      <c r="F666" s="14"/>
      <c r="G666" s="12"/>
      <c r="H666" s="19" t="str">
        <f aca="false">IF(B666="","",IFERROR(INDEX(Prodotti!$B$5:$B$504,MATCH(B666,Prodotti!$A$5:$A$504,0)),"Codice non trovato"))</f>
        <v/>
      </c>
      <c r="I666" s="17" t="str">
        <f aca="false">IF(OR(D666="",F666=""),"",D666*F666)</f>
        <v/>
      </c>
      <c r="J666" s="17" t="str">
        <f aca="false">IF(OR(C666&lt;&gt;"Scarico",D666="",F666="",B666=""),"",D666*(F666-IFERROR(INDEX(Prodotti!$F$5:$F$504,MATCH(B666,Prodotti!$A$5:$A$504,0)),0)))</f>
        <v/>
      </c>
      <c r="K666" s="19" t="str">
        <f aca="false">IF(B666="","",IF(ISNA(MATCH(B666,Prodotti!$A$5:$A$504,0)),"Codice non trovato",IF(OR(C666="",D666=""),"Manca tipo o quantità",IF(C666="Scarico",IF(SUMIFS($D$5:D666,$B$5:B666,B666,$C$5:C666,"Carico")-SUMIFS($D$5:D666,$B$5:B666,B666,$C$5:C666,"Scarico")&lt;0,"Giacenza insufficiente",""),""))))</f>
        <v/>
      </c>
    </row>
    <row r="667" customFormat="false" ht="15" hidden="false" customHeight="false" outlineLevel="0" collapsed="false">
      <c r="A667" s="18"/>
      <c r="B667" s="12"/>
      <c r="C667" s="13"/>
      <c r="D667" s="13"/>
      <c r="E667" s="12"/>
      <c r="F667" s="14"/>
      <c r="G667" s="12"/>
      <c r="H667" s="19" t="str">
        <f aca="false">IF(B667="","",IFERROR(INDEX(Prodotti!$B$5:$B$504,MATCH(B667,Prodotti!$A$5:$A$504,0)),"Codice non trovato"))</f>
        <v/>
      </c>
      <c r="I667" s="17" t="str">
        <f aca="false">IF(OR(D667="",F667=""),"",D667*F667)</f>
        <v/>
      </c>
      <c r="J667" s="17" t="str">
        <f aca="false">IF(OR(C667&lt;&gt;"Scarico",D667="",F667="",B667=""),"",D667*(F667-IFERROR(INDEX(Prodotti!$F$5:$F$504,MATCH(B667,Prodotti!$A$5:$A$504,0)),0)))</f>
        <v/>
      </c>
      <c r="K667" s="19" t="str">
        <f aca="false">IF(B667="","",IF(ISNA(MATCH(B667,Prodotti!$A$5:$A$504,0)),"Codice non trovato",IF(OR(C667="",D667=""),"Manca tipo o quantità",IF(C667="Scarico",IF(SUMIFS($D$5:D667,$B$5:B667,B667,$C$5:C667,"Carico")-SUMIFS($D$5:D667,$B$5:B667,B667,$C$5:C667,"Scarico")&lt;0,"Giacenza insufficiente",""),""))))</f>
        <v/>
      </c>
    </row>
    <row r="668" customFormat="false" ht="15" hidden="false" customHeight="false" outlineLevel="0" collapsed="false">
      <c r="A668" s="18"/>
      <c r="B668" s="12"/>
      <c r="C668" s="13"/>
      <c r="D668" s="13"/>
      <c r="E668" s="12"/>
      <c r="F668" s="14"/>
      <c r="G668" s="12"/>
      <c r="H668" s="19" t="str">
        <f aca="false">IF(B668="","",IFERROR(INDEX(Prodotti!$B$5:$B$504,MATCH(B668,Prodotti!$A$5:$A$504,0)),"Codice non trovato"))</f>
        <v/>
      </c>
      <c r="I668" s="17" t="str">
        <f aca="false">IF(OR(D668="",F668=""),"",D668*F668)</f>
        <v/>
      </c>
      <c r="J668" s="17" t="str">
        <f aca="false">IF(OR(C668&lt;&gt;"Scarico",D668="",F668="",B668=""),"",D668*(F668-IFERROR(INDEX(Prodotti!$F$5:$F$504,MATCH(B668,Prodotti!$A$5:$A$504,0)),0)))</f>
        <v/>
      </c>
      <c r="K668" s="19" t="str">
        <f aca="false">IF(B668="","",IF(ISNA(MATCH(B668,Prodotti!$A$5:$A$504,0)),"Codice non trovato",IF(OR(C668="",D668=""),"Manca tipo o quantità",IF(C668="Scarico",IF(SUMIFS($D$5:D668,$B$5:B668,B668,$C$5:C668,"Carico")-SUMIFS($D$5:D668,$B$5:B668,B668,$C$5:C668,"Scarico")&lt;0,"Giacenza insufficiente",""),""))))</f>
        <v/>
      </c>
    </row>
    <row r="669" customFormat="false" ht="15" hidden="false" customHeight="false" outlineLevel="0" collapsed="false">
      <c r="A669" s="18"/>
      <c r="B669" s="12"/>
      <c r="C669" s="13"/>
      <c r="D669" s="13"/>
      <c r="E669" s="12"/>
      <c r="F669" s="14"/>
      <c r="G669" s="12"/>
      <c r="H669" s="19" t="str">
        <f aca="false">IF(B669="","",IFERROR(INDEX(Prodotti!$B$5:$B$504,MATCH(B669,Prodotti!$A$5:$A$504,0)),"Codice non trovato"))</f>
        <v/>
      </c>
      <c r="I669" s="17" t="str">
        <f aca="false">IF(OR(D669="",F669=""),"",D669*F669)</f>
        <v/>
      </c>
      <c r="J669" s="17" t="str">
        <f aca="false">IF(OR(C669&lt;&gt;"Scarico",D669="",F669="",B669=""),"",D669*(F669-IFERROR(INDEX(Prodotti!$F$5:$F$504,MATCH(B669,Prodotti!$A$5:$A$504,0)),0)))</f>
        <v/>
      </c>
      <c r="K669" s="19" t="str">
        <f aca="false">IF(B669="","",IF(ISNA(MATCH(B669,Prodotti!$A$5:$A$504,0)),"Codice non trovato",IF(OR(C669="",D669=""),"Manca tipo o quantità",IF(C669="Scarico",IF(SUMIFS($D$5:D669,$B$5:B669,B669,$C$5:C669,"Carico")-SUMIFS($D$5:D669,$B$5:B669,B669,$C$5:C669,"Scarico")&lt;0,"Giacenza insufficiente",""),""))))</f>
        <v/>
      </c>
    </row>
    <row r="670" customFormat="false" ht="15" hidden="false" customHeight="false" outlineLevel="0" collapsed="false">
      <c r="A670" s="18"/>
      <c r="B670" s="12"/>
      <c r="C670" s="13"/>
      <c r="D670" s="13"/>
      <c r="E670" s="12"/>
      <c r="F670" s="14"/>
      <c r="G670" s="12"/>
      <c r="H670" s="19" t="str">
        <f aca="false">IF(B670="","",IFERROR(INDEX(Prodotti!$B$5:$B$504,MATCH(B670,Prodotti!$A$5:$A$504,0)),"Codice non trovato"))</f>
        <v/>
      </c>
      <c r="I670" s="17" t="str">
        <f aca="false">IF(OR(D670="",F670=""),"",D670*F670)</f>
        <v/>
      </c>
      <c r="J670" s="17" t="str">
        <f aca="false">IF(OR(C670&lt;&gt;"Scarico",D670="",F670="",B670=""),"",D670*(F670-IFERROR(INDEX(Prodotti!$F$5:$F$504,MATCH(B670,Prodotti!$A$5:$A$504,0)),0)))</f>
        <v/>
      </c>
      <c r="K670" s="19" t="str">
        <f aca="false">IF(B670="","",IF(ISNA(MATCH(B670,Prodotti!$A$5:$A$504,0)),"Codice non trovato",IF(OR(C670="",D670=""),"Manca tipo o quantità",IF(C670="Scarico",IF(SUMIFS($D$5:D670,$B$5:B670,B670,$C$5:C670,"Carico")-SUMIFS($D$5:D670,$B$5:B670,B670,$C$5:C670,"Scarico")&lt;0,"Giacenza insufficiente",""),""))))</f>
        <v/>
      </c>
    </row>
    <row r="671" customFormat="false" ht="15" hidden="false" customHeight="false" outlineLevel="0" collapsed="false">
      <c r="A671" s="18"/>
      <c r="B671" s="12"/>
      <c r="C671" s="13"/>
      <c r="D671" s="13"/>
      <c r="E671" s="12"/>
      <c r="F671" s="14"/>
      <c r="G671" s="12"/>
      <c r="H671" s="19" t="str">
        <f aca="false">IF(B671="","",IFERROR(INDEX(Prodotti!$B$5:$B$504,MATCH(B671,Prodotti!$A$5:$A$504,0)),"Codice non trovato"))</f>
        <v/>
      </c>
      <c r="I671" s="17" t="str">
        <f aca="false">IF(OR(D671="",F671=""),"",D671*F671)</f>
        <v/>
      </c>
      <c r="J671" s="17" t="str">
        <f aca="false">IF(OR(C671&lt;&gt;"Scarico",D671="",F671="",B671=""),"",D671*(F671-IFERROR(INDEX(Prodotti!$F$5:$F$504,MATCH(B671,Prodotti!$A$5:$A$504,0)),0)))</f>
        <v/>
      </c>
      <c r="K671" s="19" t="str">
        <f aca="false">IF(B671="","",IF(ISNA(MATCH(B671,Prodotti!$A$5:$A$504,0)),"Codice non trovato",IF(OR(C671="",D671=""),"Manca tipo o quantità",IF(C671="Scarico",IF(SUMIFS($D$5:D671,$B$5:B671,B671,$C$5:C671,"Carico")-SUMIFS($D$5:D671,$B$5:B671,B671,$C$5:C671,"Scarico")&lt;0,"Giacenza insufficiente",""),""))))</f>
        <v/>
      </c>
    </row>
    <row r="672" customFormat="false" ht="15" hidden="false" customHeight="false" outlineLevel="0" collapsed="false">
      <c r="A672" s="18"/>
      <c r="B672" s="12"/>
      <c r="C672" s="13"/>
      <c r="D672" s="13"/>
      <c r="E672" s="12"/>
      <c r="F672" s="14"/>
      <c r="G672" s="12"/>
      <c r="H672" s="19" t="str">
        <f aca="false">IF(B672="","",IFERROR(INDEX(Prodotti!$B$5:$B$504,MATCH(B672,Prodotti!$A$5:$A$504,0)),"Codice non trovato"))</f>
        <v/>
      </c>
      <c r="I672" s="17" t="str">
        <f aca="false">IF(OR(D672="",F672=""),"",D672*F672)</f>
        <v/>
      </c>
      <c r="J672" s="17" t="str">
        <f aca="false">IF(OR(C672&lt;&gt;"Scarico",D672="",F672="",B672=""),"",D672*(F672-IFERROR(INDEX(Prodotti!$F$5:$F$504,MATCH(B672,Prodotti!$A$5:$A$504,0)),0)))</f>
        <v/>
      </c>
      <c r="K672" s="19" t="str">
        <f aca="false">IF(B672="","",IF(ISNA(MATCH(B672,Prodotti!$A$5:$A$504,0)),"Codice non trovato",IF(OR(C672="",D672=""),"Manca tipo o quantità",IF(C672="Scarico",IF(SUMIFS($D$5:D672,$B$5:B672,B672,$C$5:C672,"Carico")-SUMIFS($D$5:D672,$B$5:B672,B672,$C$5:C672,"Scarico")&lt;0,"Giacenza insufficiente",""),""))))</f>
        <v/>
      </c>
    </row>
    <row r="673" customFormat="false" ht="15" hidden="false" customHeight="false" outlineLevel="0" collapsed="false">
      <c r="A673" s="18"/>
      <c r="B673" s="12"/>
      <c r="C673" s="13"/>
      <c r="D673" s="13"/>
      <c r="E673" s="12"/>
      <c r="F673" s="14"/>
      <c r="G673" s="12"/>
      <c r="H673" s="19" t="str">
        <f aca="false">IF(B673="","",IFERROR(INDEX(Prodotti!$B$5:$B$504,MATCH(B673,Prodotti!$A$5:$A$504,0)),"Codice non trovato"))</f>
        <v/>
      </c>
      <c r="I673" s="17" t="str">
        <f aca="false">IF(OR(D673="",F673=""),"",D673*F673)</f>
        <v/>
      </c>
      <c r="J673" s="17" t="str">
        <f aca="false">IF(OR(C673&lt;&gt;"Scarico",D673="",F673="",B673=""),"",D673*(F673-IFERROR(INDEX(Prodotti!$F$5:$F$504,MATCH(B673,Prodotti!$A$5:$A$504,0)),0)))</f>
        <v/>
      </c>
      <c r="K673" s="19" t="str">
        <f aca="false">IF(B673="","",IF(ISNA(MATCH(B673,Prodotti!$A$5:$A$504,0)),"Codice non trovato",IF(OR(C673="",D673=""),"Manca tipo o quantità",IF(C673="Scarico",IF(SUMIFS($D$5:D673,$B$5:B673,B673,$C$5:C673,"Carico")-SUMIFS($D$5:D673,$B$5:B673,B673,$C$5:C673,"Scarico")&lt;0,"Giacenza insufficiente",""),""))))</f>
        <v/>
      </c>
    </row>
    <row r="674" customFormat="false" ht="15" hidden="false" customHeight="false" outlineLevel="0" collapsed="false">
      <c r="A674" s="18"/>
      <c r="B674" s="12"/>
      <c r="C674" s="13"/>
      <c r="D674" s="13"/>
      <c r="E674" s="12"/>
      <c r="F674" s="14"/>
      <c r="G674" s="12"/>
      <c r="H674" s="19" t="str">
        <f aca="false">IF(B674="","",IFERROR(INDEX(Prodotti!$B$5:$B$504,MATCH(B674,Prodotti!$A$5:$A$504,0)),"Codice non trovato"))</f>
        <v/>
      </c>
      <c r="I674" s="17" t="str">
        <f aca="false">IF(OR(D674="",F674=""),"",D674*F674)</f>
        <v/>
      </c>
      <c r="J674" s="17" t="str">
        <f aca="false">IF(OR(C674&lt;&gt;"Scarico",D674="",F674="",B674=""),"",D674*(F674-IFERROR(INDEX(Prodotti!$F$5:$F$504,MATCH(B674,Prodotti!$A$5:$A$504,0)),0)))</f>
        <v/>
      </c>
      <c r="K674" s="19" t="str">
        <f aca="false">IF(B674="","",IF(ISNA(MATCH(B674,Prodotti!$A$5:$A$504,0)),"Codice non trovato",IF(OR(C674="",D674=""),"Manca tipo o quantità",IF(C674="Scarico",IF(SUMIFS($D$5:D674,$B$5:B674,B674,$C$5:C674,"Carico")-SUMIFS($D$5:D674,$B$5:B674,B674,$C$5:C674,"Scarico")&lt;0,"Giacenza insufficiente",""),""))))</f>
        <v/>
      </c>
    </row>
    <row r="675" customFormat="false" ht="15" hidden="false" customHeight="false" outlineLevel="0" collapsed="false">
      <c r="A675" s="18"/>
      <c r="B675" s="12"/>
      <c r="C675" s="13"/>
      <c r="D675" s="13"/>
      <c r="E675" s="12"/>
      <c r="F675" s="14"/>
      <c r="G675" s="12"/>
      <c r="H675" s="19" t="str">
        <f aca="false">IF(B675="","",IFERROR(INDEX(Prodotti!$B$5:$B$504,MATCH(B675,Prodotti!$A$5:$A$504,0)),"Codice non trovato"))</f>
        <v/>
      </c>
      <c r="I675" s="17" t="str">
        <f aca="false">IF(OR(D675="",F675=""),"",D675*F675)</f>
        <v/>
      </c>
      <c r="J675" s="17" t="str">
        <f aca="false">IF(OR(C675&lt;&gt;"Scarico",D675="",F675="",B675=""),"",D675*(F675-IFERROR(INDEX(Prodotti!$F$5:$F$504,MATCH(B675,Prodotti!$A$5:$A$504,0)),0)))</f>
        <v/>
      </c>
      <c r="K675" s="19" t="str">
        <f aca="false">IF(B675="","",IF(ISNA(MATCH(B675,Prodotti!$A$5:$A$504,0)),"Codice non trovato",IF(OR(C675="",D675=""),"Manca tipo o quantità",IF(C675="Scarico",IF(SUMIFS($D$5:D675,$B$5:B675,B675,$C$5:C675,"Carico")-SUMIFS($D$5:D675,$B$5:B675,B675,$C$5:C675,"Scarico")&lt;0,"Giacenza insufficiente",""),""))))</f>
        <v/>
      </c>
    </row>
    <row r="676" customFormat="false" ht="15" hidden="false" customHeight="false" outlineLevel="0" collapsed="false">
      <c r="A676" s="18"/>
      <c r="B676" s="12"/>
      <c r="C676" s="13"/>
      <c r="D676" s="13"/>
      <c r="E676" s="12"/>
      <c r="F676" s="14"/>
      <c r="G676" s="12"/>
      <c r="H676" s="19" t="str">
        <f aca="false">IF(B676="","",IFERROR(INDEX(Prodotti!$B$5:$B$504,MATCH(B676,Prodotti!$A$5:$A$504,0)),"Codice non trovato"))</f>
        <v/>
      </c>
      <c r="I676" s="17" t="str">
        <f aca="false">IF(OR(D676="",F676=""),"",D676*F676)</f>
        <v/>
      </c>
      <c r="J676" s="17" t="str">
        <f aca="false">IF(OR(C676&lt;&gt;"Scarico",D676="",F676="",B676=""),"",D676*(F676-IFERROR(INDEX(Prodotti!$F$5:$F$504,MATCH(B676,Prodotti!$A$5:$A$504,0)),0)))</f>
        <v/>
      </c>
      <c r="K676" s="19" t="str">
        <f aca="false">IF(B676="","",IF(ISNA(MATCH(B676,Prodotti!$A$5:$A$504,0)),"Codice non trovato",IF(OR(C676="",D676=""),"Manca tipo o quantità",IF(C676="Scarico",IF(SUMIFS($D$5:D676,$B$5:B676,B676,$C$5:C676,"Carico")-SUMIFS($D$5:D676,$B$5:B676,B676,$C$5:C676,"Scarico")&lt;0,"Giacenza insufficiente",""),""))))</f>
        <v/>
      </c>
    </row>
    <row r="677" customFormat="false" ht="15" hidden="false" customHeight="false" outlineLevel="0" collapsed="false">
      <c r="A677" s="18"/>
      <c r="B677" s="12"/>
      <c r="C677" s="13"/>
      <c r="D677" s="13"/>
      <c r="E677" s="12"/>
      <c r="F677" s="14"/>
      <c r="G677" s="12"/>
      <c r="H677" s="19" t="str">
        <f aca="false">IF(B677="","",IFERROR(INDEX(Prodotti!$B$5:$B$504,MATCH(B677,Prodotti!$A$5:$A$504,0)),"Codice non trovato"))</f>
        <v/>
      </c>
      <c r="I677" s="17" t="str">
        <f aca="false">IF(OR(D677="",F677=""),"",D677*F677)</f>
        <v/>
      </c>
      <c r="J677" s="17" t="str">
        <f aca="false">IF(OR(C677&lt;&gt;"Scarico",D677="",F677="",B677=""),"",D677*(F677-IFERROR(INDEX(Prodotti!$F$5:$F$504,MATCH(B677,Prodotti!$A$5:$A$504,0)),0)))</f>
        <v/>
      </c>
      <c r="K677" s="19" t="str">
        <f aca="false">IF(B677="","",IF(ISNA(MATCH(B677,Prodotti!$A$5:$A$504,0)),"Codice non trovato",IF(OR(C677="",D677=""),"Manca tipo o quantità",IF(C677="Scarico",IF(SUMIFS($D$5:D677,$B$5:B677,B677,$C$5:C677,"Carico")-SUMIFS($D$5:D677,$B$5:B677,B677,$C$5:C677,"Scarico")&lt;0,"Giacenza insufficiente",""),""))))</f>
        <v/>
      </c>
    </row>
    <row r="678" customFormat="false" ht="15" hidden="false" customHeight="false" outlineLevel="0" collapsed="false">
      <c r="A678" s="18"/>
      <c r="B678" s="12"/>
      <c r="C678" s="13"/>
      <c r="D678" s="13"/>
      <c r="E678" s="12"/>
      <c r="F678" s="14"/>
      <c r="G678" s="12"/>
      <c r="H678" s="19" t="str">
        <f aca="false">IF(B678="","",IFERROR(INDEX(Prodotti!$B$5:$B$504,MATCH(B678,Prodotti!$A$5:$A$504,0)),"Codice non trovato"))</f>
        <v/>
      </c>
      <c r="I678" s="17" t="str">
        <f aca="false">IF(OR(D678="",F678=""),"",D678*F678)</f>
        <v/>
      </c>
      <c r="J678" s="17" t="str">
        <f aca="false">IF(OR(C678&lt;&gt;"Scarico",D678="",F678="",B678=""),"",D678*(F678-IFERROR(INDEX(Prodotti!$F$5:$F$504,MATCH(B678,Prodotti!$A$5:$A$504,0)),0)))</f>
        <v/>
      </c>
      <c r="K678" s="19" t="str">
        <f aca="false">IF(B678="","",IF(ISNA(MATCH(B678,Prodotti!$A$5:$A$504,0)),"Codice non trovato",IF(OR(C678="",D678=""),"Manca tipo o quantità",IF(C678="Scarico",IF(SUMIFS($D$5:D678,$B$5:B678,B678,$C$5:C678,"Carico")-SUMIFS($D$5:D678,$B$5:B678,B678,$C$5:C678,"Scarico")&lt;0,"Giacenza insufficiente",""),""))))</f>
        <v/>
      </c>
    </row>
    <row r="679" customFormat="false" ht="15" hidden="false" customHeight="false" outlineLevel="0" collapsed="false">
      <c r="A679" s="18"/>
      <c r="B679" s="12"/>
      <c r="C679" s="13"/>
      <c r="D679" s="13"/>
      <c r="E679" s="12"/>
      <c r="F679" s="14"/>
      <c r="G679" s="12"/>
      <c r="H679" s="19" t="str">
        <f aca="false">IF(B679="","",IFERROR(INDEX(Prodotti!$B$5:$B$504,MATCH(B679,Prodotti!$A$5:$A$504,0)),"Codice non trovato"))</f>
        <v/>
      </c>
      <c r="I679" s="17" t="str">
        <f aca="false">IF(OR(D679="",F679=""),"",D679*F679)</f>
        <v/>
      </c>
      <c r="J679" s="17" t="str">
        <f aca="false">IF(OR(C679&lt;&gt;"Scarico",D679="",F679="",B679=""),"",D679*(F679-IFERROR(INDEX(Prodotti!$F$5:$F$504,MATCH(B679,Prodotti!$A$5:$A$504,0)),0)))</f>
        <v/>
      </c>
      <c r="K679" s="19" t="str">
        <f aca="false">IF(B679="","",IF(ISNA(MATCH(B679,Prodotti!$A$5:$A$504,0)),"Codice non trovato",IF(OR(C679="",D679=""),"Manca tipo o quantità",IF(C679="Scarico",IF(SUMIFS($D$5:D679,$B$5:B679,B679,$C$5:C679,"Carico")-SUMIFS($D$5:D679,$B$5:B679,B679,$C$5:C679,"Scarico")&lt;0,"Giacenza insufficiente",""),""))))</f>
        <v/>
      </c>
    </row>
    <row r="680" customFormat="false" ht="15" hidden="false" customHeight="false" outlineLevel="0" collapsed="false">
      <c r="A680" s="18"/>
      <c r="B680" s="12"/>
      <c r="C680" s="13"/>
      <c r="D680" s="13"/>
      <c r="E680" s="12"/>
      <c r="F680" s="14"/>
      <c r="G680" s="12"/>
      <c r="H680" s="19" t="str">
        <f aca="false">IF(B680="","",IFERROR(INDEX(Prodotti!$B$5:$B$504,MATCH(B680,Prodotti!$A$5:$A$504,0)),"Codice non trovato"))</f>
        <v/>
      </c>
      <c r="I680" s="17" t="str">
        <f aca="false">IF(OR(D680="",F680=""),"",D680*F680)</f>
        <v/>
      </c>
      <c r="J680" s="17" t="str">
        <f aca="false">IF(OR(C680&lt;&gt;"Scarico",D680="",F680="",B680=""),"",D680*(F680-IFERROR(INDEX(Prodotti!$F$5:$F$504,MATCH(B680,Prodotti!$A$5:$A$504,0)),0)))</f>
        <v/>
      </c>
      <c r="K680" s="19" t="str">
        <f aca="false">IF(B680="","",IF(ISNA(MATCH(B680,Prodotti!$A$5:$A$504,0)),"Codice non trovato",IF(OR(C680="",D680=""),"Manca tipo o quantità",IF(C680="Scarico",IF(SUMIFS($D$5:D680,$B$5:B680,B680,$C$5:C680,"Carico")-SUMIFS($D$5:D680,$B$5:B680,B680,$C$5:C680,"Scarico")&lt;0,"Giacenza insufficiente",""),""))))</f>
        <v/>
      </c>
    </row>
    <row r="681" customFormat="false" ht="15" hidden="false" customHeight="false" outlineLevel="0" collapsed="false">
      <c r="A681" s="18"/>
      <c r="B681" s="12"/>
      <c r="C681" s="13"/>
      <c r="D681" s="13"/>
      <c r="E681" s="12"/>
      <c r="F681" s="14"/>
      <c r="G681" s="12"/>
      <c r="H681" s="19" t="str">
        <f aca="false">IF(B681="","",IFERROR(INDEX(Prodotti!$B$5:$B$504,MATCH(B681,Prodotti!$A$5:$A$504,0)),"Codice non trovato"))</f>
        <v/>
      </c>
      <c r="I681" s="17" t="str">
        <f aca="false">IF(OR(D681="",F681=""),"",D681*F681)</f>
        <v/>
      </c>
      <c r="J681" s="17" t="str">
        <f aca="false">IF(OR(C681&lt;&gt;"Scarico",D681="",F681="",B681=""),"",D681*(F681-IFERROR(INDEX(Prodotti!$F$5:$F$504,MATCH(B681,Prodotti!$A$5:$A$504,0)),0)))</f>
        <v/>
      </c>
      <c r="K681" s="19" t="str">
        <f aca="false">IF(B681="","",IF(ISNA(MATCH(B681,Prodotti!$A$5:$A$504,0)),"Codice non trovato",IF(OR(C681="",D681=""),"Manca tipo o quantità",IF(C681="Scarico",IF(SUMIFS($D$5:D681,$B$5:B681,B681,$C$5:C681,"Carico")-SUMIFS($D$5:D681,$B$5:B681,B681,$C$5:C681,"Scarico")&lt;0,"Giacenza insufficiente",""),""))))</f>
        <v/>
      </c>
    </row>
    <row r="682" customFormat="false" ht="15" hidden="false" customHeight="false" outlineLevel="0" collapsed="false">
      <c r="A682" s="18"/>
      <c r="B682" s="12"/>
      <c r="C682" s="13"/>
      <c r="D682" s="13"/>
      <c r="E682" s="12"/>
      <c r="F682" s="14"/>
      <c r="G682" s="12"/>
      <c r="H682" s="19" t="str">
        <f aca="false">IF(B682="","",IFERROR(INDEX(Prodotti!$B$5:$B$504,MATCH(B682,Prodotti!$A$5:$A$504,0)),"Codice non trovato"))</f>
        <v/>
      </c>
      <c r="I682" s="17" t="str">
        <f aca="false">IF(OR(D682="",F682=""),"",D682*F682)</f>
        <v/>
      </c>
      <c r="J682" s="17" t="str">
        <f aca="false">IF(OR(C682&lt;&gt;"Scarico",D682="",F682="",B682=""),"",D682*(F682-IFERROR(INDEX(Prodotti!$F$5:$F$504,MATCH(B682,Prodotti!$A$5:$A$504,0)),0)))</f>
        <v/>
      </c>
      <c r="K682" s="19" t="str">
        <f aca="false">IF(B682="","",IF(ISNA(MATCH(B682,Prodotti!$A$5:$A$504,0)),"Codice non trovato",IF(OR(C682="",D682=""),"Manca tipo o quantità",IF(C682="Scarico",IF(SUMIFS($D$5:D682,$B$5:B682,B682,$C$5:C682,"Carico")-SUMIFS($D$5:D682,$B$5:B682,B682,$C$5:C682,"Scarico")&lt;0,"Giacenza insufficiente",""),""))))</f>
        <v/>
      </c>
    </row>
    <row r="683" customFormat="false" ht="15" hidden="false" customHeight="false" outlineLevel="0" collapsed="false">
      <c r="A683" s="18"/>
      <c r="B683" s="12"/>
      <c r="C683" s="13"/>
      <c r="D683" s="13"/>
      <c r="E683" s="12"/>
      <c r="F683" s="14"/>
      <c r="G683" s="12"/>
      <c r="H683" s="19" t="str">
        <f aca="false">IF(B683="","",IFERROR(INDEX(Prodotti!$B$5:$B$504,MATCH(B683,Prodotti!$A$5:$A$504,0)),"Codice non trovato"))</f>
        <v/>
      </c>
      <c r="I683" s="17" t="str">
        <f aca="false">IF(OR(D683="",F683=""),"",D683*F683)</f>
        <v/>
      </c>
      <c r="J683" s="17" t="str">
        <f aca="false">IF(OR(C683&lt;&gt;"Scarico",D683="",F683="",B683=""),"",D683*(F683-IFERROR(INDEX(Prodotti!$F$5:$F$504,MATCH(B683,Prodotti!$A$5:$A$504,0)),0)))</f>
        <v/>
      </c>
      <c r="K683" s="19" t="str">
        <f aca="false">IF(B683="","",IF(ISNA(MATCH(B683,Prodotti!$A$5:$A$504,0)),"Codice non trovato",IF(OR(C683="",D683=""),"Manca tipo o quantità",IF(C683="Scarico",IF(SUMIFS($D$5:D683,$B$5:B683,B683,$C$5:C683,"Carico")-SUMIFS($D$5:D683,$B$5:B683,B683,$C$5:C683,"Scarico")&lt;0,"Giacenza insufficiente",""),""))))</f>
        <v/>
      </c>
    </row>
    <row r="684" customFormat="false" ht="15" hidden="false" customHeight="false" outlineLevel="0" collapsed="false">
      <c r="A684" s="18"/>
      <c r="B684" s="12"/>
      <c r="C684" s="13"/>
      <c r="D684" s="13"/>
      <c r="E684" s="12"/>
      <c r="F684" s="14"/>
      <c r="G684" s="12"/>
      <c r="H684" s="19" t="str">
        <f aca="false">IF(B684="","",IFERROR(INDEX(Prodotti!$B$5:$B$504,MATCH(B684,Prodotti!$A$5:$A$504,0)),"Codice non trovato"))</f>
        <v/>
      </c>
      <c r="I684" s="17" t="str">
        <f aca="false">IF(OR(D684="",F684=""),"",D684*F684)</f>
        <v/>
      </c>
      <c r="J684" s="17" t="str">
        <f aca="false">IF(OR(C684&lt;&gt;"Scarico",D684="",F684="",B684=""),"",D684*(F684-IFERROR(INDEX(Prodotti!$F$5:$F$504,MATCH(B684,Prodotti!$A$5:$A$504,0)),0)))</f>
        <v/>
      </c>
      <c r="K684" s="19" t="str">
        <f aca="false">IF(B684="","",IF(ISNA(MATCH(B684,Prodotti!$A$5:$A$504,0)),"Codice non trovato",IF(OR(C684="",D684=""),"Manca tipo o quantità",IF(C684="Scarico",IF(SUMIFS($D$5:D684,$B$5:B684,B684,$C$5:C684,"Carico")-SUMIFS($D$5:D684,$B$5:B684,B684,$C$5:C684,"Scarico")&lt;0,"Giacenza insufficiente",""),""))))</f>
        <v/>
      </c>
    </row>
    <row r="685" customFormat="false" ht="15" hidden="false" customHeight="false" outlineLevel="0" collapsed="false">
      <c r="A685" s="18"/>
      <c r="B685" s="12"/>
      <c r="C685" s="13"/>
      <c r="D685" s="13"/>
      <c r="E685" s="12"/>
      <c r="F685" s="14"/>
      <c r="G685" s="12"/>
      <c r="H685" s="19" t="str">
        <f aca="false">IF(B685="","",IFERROR(INDEX(Prodotti!$B$5:$B$504,MATCH(B685,Prodotti!$A$5:$A$504,0)),"Codice non trovato"))</f>
        <v/>
      </c>
      <c r="I685" s="17" t="str">
        <f aca="false">IF(OR(D685="",F685=""),"",D685*F685)</f>
        <v/>
      </c>
      <c r="J685" s="17" t="str">
        <f aca="false">IF(OR(C685&lt;&gt;"Scarico",D685="",F685="",B685=""),"",D685*(F685-IFERROR(INDEX(Prodotti!$F$5:$F$504,MATCH(B685,Prodotti!$A$5:$A$504,0)),0)))</f>
        <v/>
      </c>
      <c r="K685" s="19" t="str">
        <f aca="false">IF(B685="","",IF(ISNA(MATCH(B685,Prodotti!$A$5:$A$504,0)),"Codice non trovato",IF(OR(C685="",D685=""),"Manca tipo o quantità",IF(C685="Scarico",IF(SUMIFS($D$5:D685,$B$5:B685,B685,$C$5:C685,"Carico")-SUMIFS($D$5:D685,$B$5:B685,B685,$C$5:C685,"Scarico")&lt;0,"Giacenza insufficiente",""),""))))</f>
        <v/>
      </c>
    </row>
    <row r="686" customFormat="false" ht="15" hidden="false" customHeight="false" outlineLevel="0" collapsed="false">
      <c r="A686" s="18"/>
      <c r="B686" s="12"/>
      <c r="C686" s="13"/>
      <c r="D686" s="13"/>
      <c r="E686" s="12"/>
      <c r="F686" s="14"/>
      <c r="G686" s="12"/>
      <c r="H686" s="19" t="str">
        <f aca="false">IF(B686="","",IFERROR(INDEX(Prodotti!$B$5:$B$504,MATCH(B686,Prodotti!$A$5:$A$504,0)),"Codice non trovato"))</f>
        <v/>
      </c>
      <c r="I686" s="17" t="str">
        <f aca="false">IF(OR(D686="",F686=""),"",D686*F686)</f>
        <v/>
      </c>
      <c r="J686" s="17" t="str">
        <f aca="false">IF(OR(C686&lt;&gt;"Scarico",D686="",F686="",B686=""),"",D686*(F686-IFERROR(INDEX(Prodotti!$F$5:$F$504,MATCH(B686,Prodotti!$A$5:$A$504,0)),0)))</f>
        <v/>
      </c>
      <c r="K686" s="19" t="str">
        <f aca="false">IF(B686="","",IF(ISNA(MATCH(B686,Prodotti!$A$5:$A$504,0)),"Codice non trovato",IF(OR(C686="",D686=""),"Manca tipo o quantità",IF(C686="Scarico",IF(SUMIFS($D$5:D686,$B$5:B686,B686,$C$5:C686,"Carico")-SUMIFS($D$5:D686,$B$5:B686,B686,$C$5:C686,"Scarico")&lt;0,"Giacenza insufficiente",""),""))))</f>
        <v/>
      </c>
    </row>
    <row r="687" customFormat="false" ht="15" hidden="false" customHeight="false" outlineLevel="0" collapsed="false">
      <c r="A687" s="18"/>
      <c r="B687" s="12"/>
      <c r="C687" s="13"/>
      <c r="D687" s="13"/>
      <c r="E687" s="12"/>
      <c r="F687" s="14"/>
      <c r="G687" s="12"/>
      <c r="H687" s="19" t="str">
        <f aca="false">IF(B687="","",IFERROR(INDEX(Prodotti!$B$5:$B$504,MATCH(B687,Prodotti!$A$5:$A$504,0)),"Codice non trovato"))</f>
        <v/>
      </c>
      <c r="I687" s="17" t="str">
        <f aca="false">IF(OR(D687="",F687=""),"",D687*F687)</f>
        <v/>
      </c>
      <c r="J687" s="17" t="str">
        <f aca="false">IF(OR(C687&lt;&gt;"Scarico",D687="",F687="",B687=""),"",D687*(F687-IFERROR(INDEX(Prodotti!$F$5:$F$504,MATCH(B687,Prodotti!$A$5:$A$504,0)),0)))</f>
        <v/>
      </c>
      <c r="K687" s="19" t="str">
        <f aca="false">IF(B687="","",IF(ISNA(MATCH(B687,Prodotti!$A$5:$A$504,0)),"Codice non trovato",IF(OR(C687="",D687=""),"Manca tipo o quantità",IF(C687="Scarico",IF(SUMIFS($D$5:D687,$B$5:B687,B687,$C$5:C687,"Carico")-SUMIFS($D$5:D687,$B$5:B687,B687,$C$5:C687,"Scarico")&lt;0,"Giacenza insufficiente",""),""))))</f>
        <v/>
      </c>
    </row>
    <row r="688" customFormat="false" ht="15" hidden="false" customHeight="false" outlineLevel="0" collapsed="false">
      <c r="A688" s="18"/>
      <c r="B688" s="12"/>
      <c r="C688" s="13"/>
      <c r="D688" s="13"/>
      <c r="E688" s="12"/>
      <c r="F688" s="14"/>
      <c r="G688" s="12"/>
      <c r="H688" s="19" t="str">
        <f aca="false">IF(B688="","",IFERROR(INDEX(Prodotti!$B$5:$B$504,MATCH(B688,Prodotti!$A$5:$A$504,0)),"Codice non trovato"))</f>
        <v/>
      </c>
      <c r="I688" s="17" t="str">
        <f aca="false">IF(OR(D688="",F688=""),"",D688*F688)</f>
        <v/>
      </c>
      <c r="J688" s="17" t="str">
        <f aca="false">IF(OR(C688&lt;&gt;"Scarico",D688="",F688="",B688=""),"",D688*(F688-IFERROR(INDEX(Prodotti!$F$5:$F$504,MATCH(B688,Prodotti!$A$5:$A$504,0)),0)))</f>
        <v/>
      </c>
      <c r="K688" s="19" t="str">
        <f aca="false">IF(B688="","",IF(ISNA(MATCH(B688,Prodotti!$A$5:$A$504,0)),"Codice non trovato",IF(OR(C688="",D688=""),"Manca tipo o quantità",IF(C688="Scarico",IF(SUMIFS($D$5:D688,$B$5:B688,B688,$C$5:C688,"Carico")-SUMIFS($D$5:D688,$B$5:B688,B688,$C$5:C688,"Scarico")&lt;0,"Giacenza insufficiente",""),""))))</f>
        <v/>
      </c>
    </row>
    <row r="689" customFormat="false" ht="15" hidden="false" customHeight="false" outlineLevel="0" collapsed="false">
      <c r="A689" s="18"/>
      <c r="B689" s="12"/>
      <c r="C689" s="13"/>
      <c r="D689" s="13"/>
      <c r="E689" s="12"/>
      <c r="F689" s="14"/>
      <c r="G689" s="12"/>
      <c r="H689" s="19" t="str">
        <f aca="false">IF(B689="","",IFERROR(INDEX(Prodotti!$B$5:$B$504,MATCH(B689,Prodotti!$A$5:$A$504,0)),"Codice non trovato"))</f>
        <v/>
      </c>
      <c r="I689" s="17" t="str">
        <f aca="false">IF(OR(D689="",F689=""),"",D689*F689)</f>
        <v/>
      </c>
      <c r="J689" s="17" t="str">
        <f aca="false">IF(OR(C689&lt;&gt;"Scarico",D689="",F689="",B689=""),"",D689*(F689-IFERROR(INDEX(Prodotti!$F$5:$F$504,MATCH(B689,Prodotti!$A$5:$A$504,0)),0)))</f>
        <v/>
      </c>
      <c r="K689" s="19" t="str">
        <f aca="false">IF(B689="","",IF(ISNA(MATCH(B689,Prodotti!$A$5:$A$504,0)),"Codice non trovato",IF(OR(C689="",D689=""),"Manca tipo o quantità",IF(C689="Scarico",IF(SUMIFS($D$5:D689,$B$5:B689,B689,$C$5:C689,"Carico")-SUMIFS($D$5:D689,$B$5:B689,B689,$C$5:C689,"Scarico")&lt;0,"Giacenza insufficiente",""),""))))</f>
        <v/>
      </c>
    </row>
    <row r="690" customFormat="false" ht="15" hidden="false" customHeight="false" outlineLevel="0" collapsed="false">
      <c r="A690" s="18"/>
      <c r="B690" s="12"/>
      <c r="C690" s="13"/>
      <c r="D690" s="13"/>
      <c r="E690" s="12"/>
      <c r="F690" s="14"/>
      <c r="G690" s="12"/>
      <c r="H690" s="19" t="str">
        <f aca="false">IF(B690="","",IFERROR(INDEX(Prodotti!$B$5:$B$504,MATCH(B690,Prodotti!$A$5:$A$504,0)),"Codice non trovato"))</f>
        <v/>
      </c>
      <c r="I690" s="17" t="str">
        <f aca="false">IF(OR(D690="",F690=""),"",D690*F690)</f>
        <v/>
      </c>
      <c r="J690" s="17" t="str">
        <f aca="false">IF(OR(C690&lt;&gt;"Scarico",D690="",F690="",B690=""),"",D690*(F690-IFERROR(INDEX(Prodotti!$F$5:$F$504,MATCH(B690,Prodotti!$A$5:$A$504,0)),0)))</f>
        <v/>
      </c>
      <c r="K690" s="19" t="str">
        <f aca="false">IF(B690="","",IF(ISNA(MATCH(B690,Prodotti!$A$5:$A$504,0)),"Codice non trovato",IF(OR(C690="",D690=""),"Manca tipo o quantità",IF(C690="Scarico",IF(SUMIFS($D$5:D690,$B$5:B690,B690,$C$5:C690,"Carico")-SUMIFS($D$5:D690,$B$5:B690,B690,$C$5:C690,"Scarico")&lt;0,"Giacenza insufficiente",""),""))))</f>
        <v/>
      </c>
    </row>
    <row r="691" customFormat="false" ht="15" hidden="false" customHeight="false" outlineLevel="0" collapsed="false">
      <c r="A691" s="18"/>
      <c r="B691" s="12"/>
      <c r="C691" s="13"/>
      <c r="D691" s="13"/>
      <c r="E691" s="12"/>
      <c r="F691" s="14"/>
      <c r="G691" s="12"/>
      <c r="H691" s="19" t="str">
        <f aca="false">IF(B691="","",IFERROR(INDEX(Prodotti!$B$5:$B$504,MATCH(B691,Prodotti!$A$5:$A$504,0)),"Codice non trovato"))</f>
        <v/>
      </c>
      <c r="I691" s="17" t="str">
        <f aca="false">IF(OR(D691="",F691=""),"",D691*F691)</f>
        <v/>
      </c>
      <c r="J691" s="17" t="str">
        <f aca="false">IF(OR(C691&lt;&gt;"Scarico",D691="",F691="",B691=""),"",D691*(F691-IFERROR(INDEX(Prodotti!$F$5:$F$504,MATCH(B691,Prodotti!$A$5:$A$504,0)),0)))</f>
        <v/>
      </c>
      <c r="K691" s="19" t="str">
        <f aca="false">IF(B691="","",IF(ISNA(MATCH(B691,Prodotti!$A$5:$A$504,0)),"Codice non trovato",IF(OR(C691="",D691=""),"Manca tipo o quantità",IF(C691="Scarico",IF(SUMIFS($D$5:D691,$B$5:B691,B691,$C$5:C691,"Carico")-SUMIFS($D$5:D691,$B$5:B691,B691,$C$5:C691,"Scarico")&lt;0,"Giacenza insufficiente",""),""))))</f>
        <v/>
      </c>
    </row>
    <row r="692" customFormat="false" ht="15" hidden="false" customHeight="false" outlineLevel="0" collapsed="false">
      <c r="A692" s="18"/>
      <c r="B692" s="12"/>
      <c r="C692" s="13"/>
      <c r="D692" s="13"/>
      <c r="E692" s="12"/>
      <c r="F692" s="14"/>
      <c r="G692" s="12"/>
      <c r="H692" s="19" t="str">
        <f aca="false">IF(B692="","",IFERROR(INDEX(Prodotti!$B$5:$B$504,MATCH(B692,Prodotti!$A$5:$A$504,0)),"Codice non trovato"))</f>
        <v/>
      </c>
      <c r="I692" s="17" t="str">
        <f aca="false">IF(OR(D692="",F692=""),"",D692*F692)</f>
        <v/>
      </c>
      <c r="J692" s="17" t="str">
        <f aca="false">IF(OR(C692&lt;&gt;"Scarico",D692="",F692="",B692=""),"",D692*(F692-IFERROR(INDEX(Prodotti!$F$5:$F$504,MATCH(B692,Prodotti!$A$5:$A$504,0)),0)))</f>
        <v/>
      </c>
      <c r="K692" s="19" t="str">
        <f aca="false">IF(B692="","",IF(ISNA(MATCH(B692,Prodotti!$A$5:$A$504,0)),"Codice non trovato",IF(OR(C692="",D692=""),"Manca tipo o quantità",IF(C692="Scarico",IF(SUMIFS($D$5:D692,$B$5:B692,B692,$C$5:C692,"Carico")-SUMIFS($D$5:D692,$B$5:B692,B692,$C$5:C692,"Scarico")&lt;0,"Giacenza insufficiente",""),""))))</f>
        <v/>
      </c>
    </row>
    <row r="693" customFormat="false" ht="15" hidden="false" customHeight="false" outlineLevel="0" collapsed="false">
      <c r="A693" s="18"/>
      <c r="B693" s="12"/>
      <c r="C693" s="13"/>
      <c r="D693" s="13"/>
      <c r="E693" s="12"/>
      <c r="F693" s="14"/>
      <c r="G693" s="12"/>
      <c r="H693" s="19" t="str">
        <f aca="false">IF(B693="","",IFERROR(INDEX(Prodotti!$B$5:$B$504,MATCH(B693,Prodotti!$A$5:$A$504,0)),"Codice non trovato"))</f>
        <v/>
      </c>
      <c r="I693" s="17" t="str">
        <f aca="false">IF(OR(D693="",F693=""),"",D693*F693)</f>
        <v/>
      </c>
      <c r="J693" s="17" t="str">
        <f aca="false">IF(OR(C693&lt;&gt;"Scarico",D693="",F693="",B693=""),"",D693*(F693-IFERROR(INDEX(Prodotti!$F$5:$F$504,MATCH(B693,Prodotti!$A$5:$A$504,0)),0)))</f>
        <v/>
      </c>
      <c r="K693" s="19" t="str">
        <f aca="false">IF(B693="","",IF(ISNA(MATCH(B693,Prodotti!$A$5:$A$504,0)),"Codice non trovato",IF(OR(C693="",D693=""),"Manca tipo o quantità",IF(C693="Scarico",IF(SUMIFS($D$5:D693,$B$5:B693,B693,$C$5:C693,"Carico")-SUMIFS($D$5:D693,$B$5:B693,B693,$C$5:C693,"Scarico")&lt;0,"Giacenza insufficiente",""),""))))</f>
        <v/>
      </c>
    </row>
    <row r="694" customFormat="false" ht="15" hidden="false" customHeight="false" outlineLevel="0" collapsed="false">
      <c r="A694" s="18"/>
      <c r="B694" s="12"/>
      <c r="C694" s="13"/>
      <c r="D694" s="13"/>
      <c r="E694" s="12"/>
      <c r="F694" s="14"/>
      <c r="G694" s="12"/>
      <c r="H694" s="19" t="str">
        <f aca="false">IF(B694="","",IFERROR(INDEX(Prodotti!$B$5:$B$504,MATCH(B694,Prodotti!$A$5:$A$504,0)),"Codice non trovato"))</f>
        <v/>
      </c>
      <c r="I694" s="17" t="str">
        <f aca="false">IF(OR(D694="",F694=""),"",D694*F694)</f>
        <v/>
      </c>
      <c r="J694" s="17" t="str">
        <f aca="false">IF(OR(C694&lt;&gt;"Scarico",D694="",F694="",B694=""),"",D694*(F694-IFERROR(INDEX(Prodotti!$F$5:$F$504,MATCH(B694,Prodotti!$A$5:$A$504,0)),0)))</f>
        <v/>
      </c>
      <c r="K694" s="19" t="str">
        <f aca="false">IF(B694="","",IF(ISNA(MATCH(B694,Prodotti!$A$5:$A$504,0)),"Codice non trovato",IF(OR(C694="",D694=""),"Manca tipo o quantità",IF(C694="Scarico",IF(SUMIFS($D$5:D694,$B$5:B694,B694,$C$5:C694,"Carico")-SUMIFS($D$5:D694,$B$5:B694,B694,$C$5:C694,"Scarico")&lt;0,"Giacenza insufficiente",""),""))))</f>
        <v/>
      </c>
    </row>
    <row r="695" customFormat="false" ht="15" hidden="false" customHeight="false" outlineLevel="0" collapsed="false">
      <c r="A695" s="18"/>
      <c r="B695" s="12"/>
      <c r="C695" s="13"/>
      <c r="D695" s="13"/>
      <c r="E695" s="12"/>
      <c r="F695" s="14"/>
      <c r="G695" s="12"/>
      <c r="H695" s="19" t="str">
        <f aca="false">IF(B695="","",IFERROR(INDEX(Prodotti!$B$5:$B$504,MATCH(B695,Prodotti!$A$5:$A$504,0)),"Codice non trovato"))</f>
        <v/>
      </c>
      <c r="I695" s="17" t="str">
        <f aca="false">IF(OR(D695="",F695=""),"",D695*F695)</f>
        <v/>
      </c>
      <c r="J695" s="17" t="str">
        <f aca="false">IF(OR(C695&lt;&gt;"Scarico",D695="",F695="",B695=""),"",D695*(F695-IFERROR(INDEX(Prodotti!$F$5:$F$504,MATCH(B695,Prodotti!$A$5:$A$504,0)),0)))</f>
        <v/>
      </c>
      <c r="K695" s="19" t="str">
        <f aca="false">IF(B695="","",IF(ISNA(MATCH(B695,Prodotti!$A$5:$A$504,0)),"Codice non trovato",IF(OR(C695="",D695=""),"Manca tipo o quantità",IF(C695="Scarico",IF(SUMIFS($D$5:D695,$B$5:B695,B695,$C$5:C695,"Carico")-SUMIFS($D$5:D695,$B$5:B695,B695,$C$5:C695,"Scarico")&lt;0,"Giacenza insufficiente",""),""))))</f>
        <v/>
      </c>
    </row>
    <row r="696" customFormat="false" ht="15" hidden="false" customHeight="false" outlineLevel="0" collapsed="false">
      <c r="A696" s="18"/>
      <c r="B696" s="12"/>
      <c r="C696" s="13"/>
      <c r="D696" s="13"/>
      <c r="E696" s="12"/>
      <c r="F696" s="14"/>
      <c r="G696" s="12"/>
      <c r="H696" s="19" t="str">
        <f aca="false">IF(B696="","",IFERROR(INDEX(Prodotti!$B$5:$B$504,MATCH(B696,Prodotti!$A$5:$A$504,0)),"Codice non trovato"))</f>
        <v/>
      </c>
      <c r="I696" s="17" t="str">
        <f aca="false">IF(OR(D696="",F696=""),"",D696*F696)</f>
        <v/>
      </c>
      <c r="J696" s="17" t="str">
        <f aca="false">IF(OR(C696&lt;&gt;"Scarico",D696="",F696="",B696=""),"",D696*(F696-IFERROR(INDEX(Prodotti!$F$5:$F$504,MATCH(B696,Prodotti!$A$5:$A$504,0)),0)))</f>
        <v/>
      </c>
      <c r="K696" s="19" t="str">
        <f aca="false">IF(B696="","",IF(ISNA(MATCH(B696,Prodotti!$A$5:$A$504,0)),"Codice non trovato",IF(OR(C696="",D696=""),"Manca tipo o quantità",IF(C696="Scarico",IF(SUMIFS($D$5:D696,$B$5:B696,B696,$C$5:C696,"Carico")-SUMIFS($D$5:D696,$B$5:B696,B696,$C$5:C696,"Scarico")&lt;0,"Giacenza insufficiente",""),""))))</f>
        <v/>
      </c>
    </row>
    <row r="697" customFormat="false" ht="15" hidden="false" customHeight="false" outlineLevel="0" collapsed="false">
      <c r="A697" s="18"/>
      <c r="B697" s="12"/>
      <c r="C697" s="13"/>
      <c r="D697" s="13"/>
      <c r="E697" s="12"/>
      <c r="F697" s="14"/>
      <c r="G697" s="12"/>
      <c r="H697" s="19" t="str">
        <f aca="false">IF(B697="","",IFERROR(INDEX(Prodotti!$B$5:$B$504,MATCH(B697,Prodotti!$A$5:$A$504,0)),"Codice non trovato"))</f>
        <v/>
      </c>
      <c r="I697" s="17" t="str">
        <f aca="false">IF(OR(D697="",F697=""),"",D697*F697)</f>
        <v/>
      </c>
      <c r="J697" s="17" t="str">
        <f aca="false">IF(OR(C697&lt;&gt;"Scarico",D697="",F697="",B697=""),"",D697*(F697-IFERROR(INDEX(Prodotti!$F$5:$F$504,MATCH(B697,Prodotti!$A$5:$A$504,0)),0)))</f>
        <v/>
      </c>
      <c r="K697" s="19" t="str">
        <f aca="false">IF(B697="","",IF(ISNA(MATCH(B697,Prodotti!$A$5:$A$504,0)),"Codice non trovato",IF(OR(C697="",D697=""),"Manca tipo o quantità",IF(C697="Scarico",IF(SUMIFS($D$5:D697,$B$5:B697,B697,$C$5:C697,"Carico")-SUMIFS($D$5:D697,$B$5:B697,B697,$C$5:C697,"Scarico")&lt;0,"Giacenza insufficiente",""),""))))</f>
        <v/>
      </c>
    </row>
    <row r="698" customFormat="false" ht="15" hidden="false" customHeight="false" outlineLevel="0" collapsed="false">
      <c r="A698" s="18"/>
      <c r="B698" s="12"/>
      <c r="C698" s="13"/>
      <c r="D698" s="13"/>
      <c r="E698" s="12"/>
      <c r="F698" s="14"/>
      <c r="G698" s="12"/>
      <c r="H698" s="19" t="str">
        <f aca="false">IF(B698="","",IFERROR(INDEX(Prodotti!$B$5:$B$504,MATCH(B698,Prodotti!$A$5:$A$504,0)),"Codice non trovato"))</f>
        <v/>
      </c>
      <c r="I698" s="17" t="str">
        <f aca="false">IF(OR(D698="",F698=""),"",D698*F698)</f>
        <v/>
      </c>
      <c r="J698" s="17" t="str">
        <f aca="false">IF(OR(C698&lt;&gt;"Scarico",D698="",F698="",B698=""),"",D698*(F698-IFERROR(INDEX(Prodotti!$F$5:$F$504,MATCH(B698,Prodotti!$A$5:$A$504,0)),0)))</f>
        <v/>
      </c>
      <c r="K698" s="19" t="str">
        <f aca="false">IF(B698="","",IF(ISNA(MATCH(B698,Prodotti!$A$5:$A$504,0)),"Codice non trovato",IF(OR(C698="",D698=""),"Manca tipo o quantità",IF(C698="Scarico",IF(SUMIFS($D$5:D698,$B$5:B698,B698,$C$5:C698,"Carico")-SUMIFS($D$5:D698,$B$5:B698,B698,$C$5:C698,"Scarico")&lt;0,"Giacenza insufficiente",""),""))))</f>
        <v/>
      </c>
    </row>
    <row r="699" customFormat="false" ht="15" hidden="false" customHeight="false" outlineLevel="0" collapsed="false">
      <c r="A699" s="18"/>
      <c r="B699" s="12"/>
      <c r="C699" s="13"/>
      <c r="D699" s="13"/>
      <c r="E699" s="12"/>
      <c r="F699" s="14"/>
      <c r="G699" s="12"/>
      <c r="H699" s="19" t="str">
        <f aca="false">IF(B699="","",IFERROR(INDEX(Prodotti!$B$5:$B$504,MATCH(B699,Prodotti!$A$5:$A$504,0)),"Codice non trovato"))</f>
        <v/>
      </c>
      <c r="I699" s="17" t="str">
        <f aca="false">IF(OR(D699="",F699=""),"",D699*F699)</f>
        <v/>
      </c>
      <c r="J699" s="17" t="str">
        <f aca="false">IF(OR(C699&lt;&gt;"Scarico",D699="",F699="",B699=""),"",D699*(F699-IFERROR(INDEX(Prodotti!$F$5:$F$504,MATCH(B699,Prodotti!$A$5:$A$504,0)),0)))</f>
        <v/>
      </c>
      <c r="K699" s="19" t="str">
        <f aca="false">IF(B699="","",IF(ISNA(MATCH(B699,Prodotti!$A$5:$A$504,0)),"Codice non trovato",IF(OR(C699="",D699=""),"Manca tipo o quantità",IF(C699="Scarico",IF(SUMIFS($D$5:D699,$B$5:B699,B699,$C$5:C699,"Carico")-SUMIFS($D$5:D699,$B$5:B699,B699,$C$5:C699,"Scarico")&lt;0,"Giacenza insufficiente",""),""))))</f>
        <v/>
      </c>
    </row>
    <row r="700" customFormat="false" ht="15" hidden="false" customHeight="false" outlineLevel="0" collapsed="false">
      <c r="A700" s="18"/>
      <c r="B700" s="12"/>
      <c r="C700" s="13"/>
      <c r="D700" s="13"/>
      <c r="E700" s="12"/>
      <c r="F700" s="14"/>
      <c r="G700" s="12"/>
      <c r="H700" s="19" t="str">
        <f aca="false">IF(B700="","",IFERROR(INDEX(Prodotti!$B$5:$B$504,MATCH(B700,Prodotti!$A$5:$A$504,0)),"Codice non trovato"))</f>
        <v/>
      </c>
      <c r="I700" s="17" t="str">
        <f aca="false">IF(OR(D700="",F700=""),"",D700*F700)</f>
        <v/>
      </c>
      <c r="J700" s="17" t="str">
        <f aca="false">IF(OR(C700&lt;&gt;"Scarico",D700="",F700="",B700=""),"",D700*(F700-IFERROR(INDEX(Prodotti!$F$5:$F$504,MATCH(B700,Prodotti!$A$5:$A$504,0)),0)))</f>
        <v/>
      </c>
      <c r="K700" s="19" t="str">
        <f aca="false">IF(B700="","",IF(ISNA(MATCH(B700,Prodotti!$A$5:$A$504,0)),"Codice non trovato",IF(OR(C700="",D700=""),"Manca tipo o quantità",IF(C700="Scarico",IF(SUMIFS($D$5:D700,$B$5:B700,B700,$C$5:C700,"Carico")-SUMIFS($D$5:D700,$B$5:B700,B700,$C$5:C700,"Scarico")&lt;0,"Giacenza insufficiente",""),""))))</f>
        <v/>
      </c>
    </row>
    <row r="701" customFormat="false" ht="15" hidden="false" customHeight="false" outlineLevel="0" collapsed="false">
      <c r="A701" s="18"/>
      <c r="B701" s="12"/>
      <c r="C701" s="13"/>
      <c r="D701" s="13"/>
      <c r="E701" s="12"/>
      <c r="F701" s="14"/>
      <c r="G701" s="12"/>
      <c r="H701" s="19" t="str">
        <f aca="false">IF(B701="","",IFERROR(INDEX(Prodotti!$B$5:$B$504,MATCH(B701,Prodotti!$A$5:$A$504,0)),"Codice non trovato"))</f>
        <v/>
      </c>
      <c r="I701" s="17" t="str">
        <f aca="false">IF(OR(D701="",F701=""),"",D701*F701)</f>
        <v/>
      </c>
      <c r="J701" s="17" t="str">
        <f aca="false">IF(OR(C701&lt;&gt;"Scarico",D701="",F701="",B701=""),"",D701*(F701-IFERROR(INDEX(Prodotti!$F$5:$F$504,MATCH(B701,Prodotti!$A$5:$A$504,0)),0)))</f>
        <v/>
      </c>
      <c r="K701" s="19" t="str">
        <f aca="false">IF(B701="","",IF(ISNA(MATCH(B701,Prodotti!$A$5:$A$504,0)),"Codice non trovato",IF(OR(C701="",D701=""),"Manca tipo o quantità",IF(C701="Scarico",IF(SUMIFS($D$5:D701,$B$5:B701,B701,$C$5:C701,"Carico")-SUMIFS($D$5:D701,$B$5:B701,B701,$C$5:C701,"Scarico")&lt;0,"Giacenza insufficiente",""),""))))</f>
        <v/>
      </c>
    </row>
    <row r="702" customFormat="false" ht="15" hidden="false" customHeight="false" outlineLevel="0" collapsed="false">
      <c r="A702" s="18"/>
      <c r="B702" s="12"/>
      <c r="C702" s="13"/>
      <c r="D702" s="13"/>
      <c r="E702" s="12"/>
      <c r="F702" s="14"/>
      <c r="G702" s="12"/>
      <c r="H702" s="19" t="str">
        <f aca="false">IF(B702="","",IFERROR(INDEX(Prodotti!$B$5:$B$504,MATCH(B702,Prodotti!$A$5:$A$504,0)),"Codice non trovato"))</f>
        <v/>
      </c>
      <c r="I702" s="17" t="str">
        <f aca="false">IF(OR(D702="",F702=""),"",D702*F702)</f>
        <v/>
      </c>
      <c r="J702" s="17" t="str">
        <f aca="false">IF(OR(C702&lt;&gt;"Scarico",D702="",F702="",B702=""),"",D702*(F702-IFERROR(INDEX(Prodotti!$F$5:$F$504,MATCH(B702,Prodotti!$A$5:$A$504,0)),0)))</f>
        <v/>
      </c>
      <c r="K702" s="19" t="str">
        <f aca="false">IF(B702="","",IF(ISNA(MATCH(B702,Prodotti!$A$5:$A$504,0)),"Codice non trovato",IF(OR(C702="",D702=""),"Manca tipo o quantità",IF(C702="Scarico",IF(SUMIFS($D$5:D702,$B$5:B702,B702,$C$5:C702,"Carico")-SUMIFS($D$5:D702,$B$5:B702,B702,$C$5:C702,"Scarico")&lt;0,"Giacenza insufficiente",""),""))))</f>
        <v/>
      </c>
    </row>
    <row r="703" customFormat="false" ht="15" hidden="false" customHeight="false" outlineLevel="0" collapsed="false">
      <c r="A703" s="18"/>
      <c r="B703" s="12"/>
      <c r="C703" s="13"/>
      <c r="D703" s="13"/>
      <c r="E703" s="12"/>
      <c r="F703" s="14"/>
      <c r="G703" s="12"/>
      <c r="H703" s="19" t="str">
        <f aca="false">IF(B703="","",IFERROR(INDEX(Prodotti!$B$5:$B$504,MATCH(B703,Prodotti!$A$5:$A$504,0)),"Codice non trovato"))</f>
        <v/>
      </c>
      <c r="I703" s="17" t="str">
        <f aca="false">IF(OR(D703="",F703=""),"",D703*F703)</f>
        <v/>
      </c>
      <c r="J703" s="17" t="str">
        <f aca="false">IF(OR(C703&lt;&gt;"Scarico",D703="",F703="",B703=""),"",D703*(F703-IFERROR(INDEX(Prodotti!$F$5:$F$504,MATCH(B703,Prodotti!$A$5:$A$504,0)),0)))</f>
        <v/>
      </c>
      <c r="K703" s="19" t="str">
        <f aca="false">IF(B703="","",IF(ISNA(MATCH(B703,Prodotti!$A$5:$A$504,0)),"Codice non trovato",IF(OR(C703="",D703=""),"Manca tipo o quantità",IF(C703="Scarico",IF(SUMIFS($D$5:D703,$B$5:B703,B703,$C$5:C703,"Carico")-SUMIFS($D$5:D703,$B$5:B703,B703,$C$5:C703,"Scarico")&lt;0,"Giacenza insufficiente",""),""))))</f>
        <v/>
      </c>
    </row>
    <row r="704" customFormat="false" ht="15" hidden="false" customHeight="false" outlineLevel="0" collapsed="false">
      <c r="A704" s="18"/>
      <c r="B704" s="12"/>
      <c r="C704" s="13"/>
      <c r="D704" s="13"/>
      <c r="E704" s="12"/>
      <c r="F704" s="14"/>
      <c r="G704" s="12"/>
      <c r="H704" s="19" t="str">
        <f aca="false">IF(B704="","",IFERROR(INDEX(Prodotti!$B$5:$B$504,MATCH(B704,Prodotti!$A$5:$A$504,0)),"Codice non trovato"))</f>
        <v/>
      </c>
      <c r="I704" s="17" t="str">
        <f aca="false">IF(OR(D704="",F704=""),"",D704*F704)</f>
        <v/>
      </c>
      <c r="J704" s="17" t="str">
        <f aca="false">IF(OR(C704&lt;&gt;"Scarico",D704="",F704="",B704=""),"",D704*(F704-IFERROR(INDEX(Prodotti!$F$5:$F$504,MATCH(B704,Prodotti!$A$5:$A$504,0)),0)))</f>
        <v/>
      </c>
      <c r="K704" s="19" t="str">
        <f aca="false">IF(B704="","",IF(ISNA(MATCH(B704,Prodotti!$A$5:$A$504,0)),"Codice non trovato",IF(OR(C704="",D704=""),"Manca tipo o quantità",IF(C704="Scarico",IF(SUMIFS($D$5:D704,$B$5:B704,B704,$C$5:C704,"Carico")-SUMIFS($D$5:D704,$B$5:B704,B704,$C$5:C704,"Scarico")&lt;0,"Giacenza insufficiente",""),""))))</f>
        <v/>
      </c>
    </row>
    <row r="705" customFormat="false" ht="15" hidden="false" customHeight="false" outlineLevel="0" collapsed="false">
      <c r="A705" s="18"/>
      <c r="B705" s="12"/>
      <c r="C705" s="13"/>
      <c r="D705" s="13"/>
      <c r="E705" s="12"/>
      <c r="F705" s="14"/>
      <c r="G705" s="12"/>
      <c r="H705" s="19" t="str">
        <f aca="false">IF(B705="","",IFERROR(INDEX(Prodotti!$B$5:$B$504,MATCH(B705,Prodotti!$A$5:$A$504,0)),"Codice non trovato"))</f>
        <v/>
      </c>
      <c r="I705" s="17" t="str">
        <f aca="false">IF(OR(D705="",F705=""),"",D705*F705)</f>
        <v/>
      </c>
      <c r="J705" s="17" t="str">
        <f aca="false">IF(OR(C705&lt;&gt;"Scarico",D705="",F705="",B705=""),"",D705*(F705-IFERROR(INDEX(Prodotti!$F$5:$F$504,MATCH(B705,Prodotti!$A$5:$A$504,0)),0)))</f>
        <v/>
      </c>
      <c r="K705" s="19" t="str">
        <f aca="false">IF(B705="","",IF(ISNA(MATCH(B705,Prodotti!$A$5:$A$504,0)),"Codice non trovato",IF(OR(C705="",D705=""),"Manca tipo o quantità",IF(C705="Scarico",IF(SUMIFS($D$5:D705,$B$5:B705,B705,$C$5:C705,"Carico")-SUMIFS($D$5:D705,$B$5:B705,B705,$C$5:C705,"Scarico")&lt;0,"Giacenza insufficiente",""),""))))</f>
        <v/>
      </c>
    </row>
    <row r="706" customFormat="false" ht="15" hidden="false" customHeight="false" outlineLevel="0" collapsed="false">
      <c r="A706" s="18"/>
      <c r="B706" s="12"/>
      <c r="C706" s="13"/>
      <c r="D706" s="13"/>
      <c r="E706" s="12"/>
      <c r="F706" s="14"/>
      <c r="G706" s="12"/>
      <c r="H706" s="19" t="str">
        <f aca="false">IF(B706="","",IFERROR(INDEX(Prodotti!$B$5:$B$504,MATCH(B706,Prodotti!$A$5:$A$504,0)),"Codice non trovato"))</f>
        <v/>
      </c>
      <c r="I706" s="17" t="str">
        <f aca="false">IF(OR(D706="",F706=""),"",D706*F706)</f>
        <v/>
      </c>
      <c r="J706" s="17" t="str">
        <f aca="false">IF(OR(C706&lt;&gt;"Scarico",D706="",F706="",B706=""),"",D706*(F706-IFERROR(INDEX(Prodotti!$F$5:$F$504,MATCH(B706,Prodotti!$A$5:$A$504,0)),0)))</f>
        <v/>
      </c>
      <c r="K706" s="19" t="str">
        <f aca="false">IF(B706="","",IF(ISNA(MATCH(B706,Prodotti!$A$5:$A$504,0)),"Codice non trovato",IF(OR(C706="",D706=""),"Manca tipo o quantità",IF(C706="Scarico",IF(SUMIFS($D$5:D706,$B$5:B706,B706,$C$5:C706,"Carico")-SUMIFS($D$5:D706,$B$5:B706,B706,$C$5:C706,"Scarico")&lt;0,"Giacenza insufficiente",""),""))))</f>
        <v/>
      </c>
    </row>
    <row r="707" customFormat="false" ht="15" hidden="false" customHeight="false" outlineLevel="0" collapsed="false">
      <c r="A707" s="18"/>
      <c r="B707" s="12"/>
      <c r="C707" s="13"/>
      <c r="D707" s="13"/>
      <c r="E707" s="12"/>
      <c r="F707" s="14"/>
      <c r="G707" s="12"/>
      <c r="H707" s="19" t="str">
        <f aca="false">IF(B707="","",IFERROR(INDEX(Prodotti!$B$5:$B$504,MATCH(B707,Prodotti!$A$5:$A$504,0)),"Codice non trovato"))</f>
        <v/>
      </c>
      <c r="I707" s="17" t="str">
        <f aca="false">IF(OR(D707="",F707=""),"",D707*F707)</f>
        <v/>
      </c>
      <c r="J707" s="17" t="str">
        <f aca="false">IF(OR(C707&lt;&gt;"Scarico",D707="",F707="",B707=""),"",D707*(F707-IFERROR(INDEX(Prodotti!$F$5:$F$504,MATCH(B707,Prodotti!$A$5:$A$504,0)),0)))</f>
        <v/>
      </c>
      <c r="K707" s="19" t="str">
        <f aca="false">IF(B707="","",IF(ISNA(MATCH(B707,Prodotti!$A$5:$A$504,0)),"Codice non trovato",IF(OR(C707="",D707=""),"Manca tipo o quantità",IF(C707="Scarico",IF(SUMIFS($D$5:D707,$B$5:B707,B707,$C$5:C707,"Carico")-SUMIFS($D$5:D707,$B$5:B707,B707,$C$5:C707,"Scarico")&lt;0,"Giacenza insufficiente",""),""))))</f>
        <v/>
      </c>
    </row>
    <row r="708" customFormat="false" ht="15" hidden="false" customHeight="false" outlineLevel="0" collapsed="false">
      <c r="A708" s="18"/>
      <c r="B708" s="12"/>
      <c r="C708" s="13"/>
      <c r="D708" s="13"/>
      <c r="E708" s="12"/>
      <c r="F708" s="14"/>
      <c r="G708" s="12"/>
      <c r="H708" s="19" t="str">
        <f aca="false">IF(B708="","",IFERROR(INDEX(Prodotti!$B$5:$B$504,MATCH(B708,Prodotti!$A$5:$A$504,0)),"Codice non trovato"))</f>
        <v/>
      </c>
      <c r="I708" s="17" t="str">
        <f aca="false">IF(OR(D708="",F708=""),"",D708*F708)</f>
        <v/>
      </c>
      <c r="J708" s="17" t="str">
        <f aca="false">IF(OR(C708&lt;&gt;"Scarico",D708="",F708="",B708=""),"",D708*(F708-IFERROR(INDEX(Prodotti!$F$5:$F$504,MATCH(B708,Prodotti!$A$5:$A$504,0)),0)))</f>
        <v/>
      </c>
      <c r="K708" s="19" t="str">
        <f aca="false">IF(B708="","",IF(ISNA(MATCH(B708,Prodotti!$A$5:$A$504,0)),"Codice non trovato",IF(OR(C708="",D708=""),"Manca tipo o quantità",IF(C708="Scarico",IF(SUMIFS($D$5:D708,$B$5:B708,B708,$C$5:C708,"Carico")-SUMIFS($D$5:D708,$B$5:B708,B708,$C$5:C708,"Scarico")&lt;0,"Giacenza insufficiente",""),""))))</f>
        <v/>
      </c>
    </row>
    <row r="709" customFormat="false" ht="15" hidden="false" customHeight="false" outlineLevel="0" collapsed="false">
      <c r="A709" s="18"/>
      <c r="B709" s="12"/>
      <c r="C709" s="13"/>
      <c r="D709" s="13"/>
      <c r="E709" s="12"/>
      <c r="F709" s="14"/>
      <c r="G709" s="12"/>
      <c r="H709" s="19" t="str">
        <f aca="false">IF(B709="","",IFERROR(INDEX(Prodotti!$B$5:$B$504,MATCH(B709,Prodotti!$A$5:$A$504,0)),"Codice non trovato"))</f>
        <v/>
      </c>
      <c r="I709" s="17" t="str">
        <f aca="false">IF(OR(D709="",F709=""),"",D709*F709)</f>
        <v/>
      </c>
      <c r="J709" s="17" t="str">
        <f aca="false">IF(OR(C709&lt;&gt;"Scarico",D709="",F709="",B709=""),"",D709*(F709-IFERROR(INDEX(Prodotti!$F$5:$F$504,MATCH(B709,Prodotti!$A$5:$A$504,0)),0)))</f>
        <v/>
      </c>
      <c r="K709" s="19" t="str">
        <f aca="false">IF(B709="","",IF(ISNA(MATCH(B709,Prodotti!$A$5:$A$504,0)),"Codice non trovato",IF(OR(C709="",D709=""),"Manca tipo o quantità",IF(C709="Scarico",IF(SUMIFS($D$5:D709,$B$5:B709,B709,$C$5:C709,"Carico")-SUMIFS($D$5:D709,$B$5:B709,B709,$C$5:C709,"Scarico")&lt;0,"Giacenza insufficiente",""),""))))</f>
        <v/>
      </c>
    </row>
    <row r="710" customFormat="false" ht="15" hidden="false" customHeight="false" outlineLevel="0" collapsed="false">
      <c r="A710" s="18"/>
      <c r="B710" s="12"/>
      <c r="C710" s="13"/>
      <c r="D710" s="13"/>
      <c r="E710" s="12"/>
      <c r="F710" s="14"/>
      <c r="G710" s="12"/>
      <c r="H710" s="19" t="str">
        <f aca="false">IF(B710="","",IFERROR(INDEX(Prodotti!$B$5:$B$504,MATCH(B710,Prodotti!$A$5:$A$504,0)),"Codice non trovato"))</f>
        <v/>
      </c>
      <c r="I710" s="17" t="str">
        <f aca="false">IF(OR(D710="",F710=""),"",D710*F710)</f>
        <v/>
      </c>
      <c r="J710" s="17" t="str">
        <f aca="false">IF(OR(C710&lt;&gt;"Scarico",D710="",F710="",B710=""),"",D710*(F710-IFERROR(INDEX(Prodotti!$F$5:$F$504,MATCH(B710,Prodotti!$A$5:$A$504,0)),0)))</f>
        <v/>
      </c>
      <c r="K710" s="19" t="str">
        <f aca="false">IF(B710="","",IF(ISNA(MATCH(B710,Prodotti!$A$5:$A$504,0)),"Codice non trovato",IF(OR(C710="",D710=""),"Manca tipo o quantità",IF(C710="Scarico",IF(SUMIFS($D$5:D710,$B$5:B710,B710,$C$5:C710,"Carico")-SUMIFS($D$5:D710,$B$5:B710,B710,$C$5:C710,"Scarico")&lt;0,"Giacenza insufficiente",""),""))))</f>
        <v/>
      </c>
    </row>
    <row r="711" customFormat="false" ht="15" hidden="false" customHeight="false" outlineLevel="0" collapsed="false">
      <c r="A711" s="18"/>
      <c r="B711" s="12"/>
      <c r="C711" s="13"/>
      <c r="D711" s="13"/>
      <c r="E711" s="12"/>
      <c r="F711" s="14"/>
      <c r="G711" s="12"/>
      <c r="H711" s="19" t="str">
        <f aca="false">IF(B711="","",IFERROR(INDEX(Prodotti!$B$5:$B$504,MATCH(B711,Prodotti!$A$5:$A$504,0)),"Codice non trovato"))</f>
        <v/>
      </c>
      <c r="I711" s="17" t="str">
        <f aca="false">IF(OR(D711="",F711=""),"",D711*F711)</f>
        <v/>
      </c>
      <c r="J711" s="17" t="str">
        <f aca="false">IF(OR(C711&lt;&gt;"Scarico",D711="",F711="",B711=""),"",D711*(F711-IFERROR(INDEX(Prodotti!$F$5:$F$504,MATCH(B711,Prodotti!$A$5:$A$504,0)),0)))</f>
        <v/>
      </c>
      <c r="K711" s="19" t="str">
        <f aca="false">IF(B711="","",IF(ISNA(MATCH(B711,Prodotti!$A$5:$A$504,0)),"Codice non trovato",IF(OR(C711="",D711=""),"Manca tipo o quantità",IF(C711="Scarico",IF(SUMIFS($D$5:D711,$B$5:B711,B711,$C$5:C711,"Carico")-SUMIFS($D$5:D711,$B$5:B711,B711,$C$5:C711,"Scarico")&lt;0,"Giacenza insufficiente",""),""))))</f>
        <v/>
      </c>
    </row>
    <row r="712" customFormat="false" ht="15" hidden="false" customHeight="false" outlineLevel="0" collapsed="false">
      <c r="A712" s="18"/>
      <c r="B712" s="12"/>
      <c r="C712" s="13"/>
      <c r="D712" s="13"/>
      <c r="E712" s="12"/>
      <c r="F712" s="14"/>
      <c r="G712" s="12"/>
      <c r="H712" s="19" t="str">
        <f aca="false">IF(B712="","",IFERROR(INDEX(Prodotti!$B$5:$B$504,MATCH(B712,Prodotti!$A$5:$A$504,0)),"Codice non trovato"))</f>
        <v/>
      </c>
      <c r="I712" s="17" t="str">
        <f aca="false">IF(OR(D712="",F712=""),"",D712*F712)</f>
        <v/>
      </c>
      <c r="J712" s="17" t="str">
        <f aca="false">IF(OR(C712&lt;&gt;"Scarico",D712="",F712="",B712=""),"",D712*(F712-IFERROR(INDEX(Prodotti!$F$5:$F$504,MATCH(B712,Prodotti!$A$5:$A$504,0)),0)))</f>
        <v/>
      </c>
      <c r="K712" s="19" t="str">
        <f aca="false">IF(B712="","",IF(ISNA(MATCH(B712,Prodotti!$A$5:$A$504,0)),"Codice non trovato",IF(OR(C712="",D712=""),"Manca tipo o quantità",IF(C712="Scarico",IF(SUMIFS($D$5:D712,$B$5:B712,B712,$C$5:C712,"Carico")-SUMIFS($D$5:D712,$B$5:B712,B712,$C$5:C712,"Scarico")&lt;0,"Giacenza insufficiente",""),""))))</f>
        <v/>
      </c>
    </row>
    <row r="713" customFormat="false" ht="15" hidden="false" customHeight="false" outlineLevel="0" collapsed="false">
      <c r="A713" s="18"/>
      <c r="B713" s="12"/>
      <c r="C713" s="13"/>
      <c r="D713" s="13"/>
      <c r="E713" s="12"/>
      <c r="F713" s="14"/>
      <c r="G713" s="12"/>
      <c r="H713" s="19" t="str">
        <f aca="false">IF(B713="","",IFERROR(INDEX(Prodotti!$B$5:$B$504,MATCH(B713,Prodotti!$A$5:$A$504,0)),"Codice non trovato"))</f>
        <v/>
      </c>
      <c r="I713" s="17" t="str">
        <f aca="false">IF(OR(D713="",F713=""),"",D713*F713)</f>
        <v/>
      </c>
      <c r="J713" s="17" t="str">
        <f aca="false">IF(OR(C713&lt;&gt;"Scarico",D713="",F713="",B713=""),"",D713*(F713-IFERROR(INDEX(Prodotti!$F$5:$F$504,MATCH(B713,Prodotti!$A$5:$A$504,0)),0)))</f>
        <v/>
      </c>
      <c r="K713" s="19" t="str">
        <f aca="false">IF(B713="","",IF(ISNA(MATCH(B713,Prodotti!$A$5:$A$504,0)),"Codice non trovato",IF(OR(C713="",D713=""),"Manca tipo o quantità",IF(C713="Scarico",IF(SUMIFS($D$5:D713,$B$5:B713,B713,$C$5:C713,"Carico")-SUMIFS($D$5:D713,$B$5:B713,B713,$C$5:C713,"Scarico")&lt;0,"Giacenza insufficiente",""),""))))</f>
        <v/>
      </c>
    </row>
    <row r="714" customFormat="false" ht="15" hidden="false" customHeight="false" outlineLevel="0" collapsed="false">
      <c r="A714" s="18"/>
      <c r="B714" s="12"/>
      <c r="C714" s="13"/>
      <c r="D714" s="13"/>
      <c r="E714" s="12"/>
      <c r="F714" s="14"/>
      <c r="G714" s="12"/>
      <c r="H714" s="19" t="str">
        <f aca="false">IF(B714="","",IFERROR(INDEX(Prodotti!$B$5:$B$504,MATCH(B714,Prodotti!$A$5:$A$504,0)),"Codice non trovato"))</f>
        <v/>
      </c>
      <c r="I714" s="17" t="str">
        <f aca="false">IF(OR(D714="",F714=""),"",D714*F714)</f>
        <v/>
      </c>
      <c r="J714" s="17" t="str">
        <f aca="false">IF(OR(C714&lt;&gt;"Scarico",D714="",F714="",B714=""),"",D714*(F714-IFERROR(INDEX(Prodotti!$F$5:$F$504,MATCH(B714,Prodotti!$A$5:$A$504,0)),0)))</f>
        <v/>
      </c>
      <c r="K714" s="19" t="str">
        <f aca="false">IF(B714="","",IF(ISNA(MATCH(B714,Prodotti!$A$5:$A$504,0)),"Codice non trovato",IF(OR(C714="",D714=""),"Manca tipo o quantità",IF(C714="Scarico",IF(SUMIFS($D$5:D714,$B$5:B714,B714,$C$5:C714,"Carico")-SUMIFS($D$5:D714,$B$5:B714,B714,$C$5:C714,"Scarico")&lt;0,"Giacenza insufficiente",""),""))))</f>
        <v/>
      </c>
    </row>
    <row r="715" customFormat="false" ht="15" hidden="false" customHeight="false" outlineLevel="0" collapsed="false">
      <c r="A715" s="18"/>
      <c r="B715" s="12"/>
      <c r="C715" s="13"/>
      <c r="D715" s="13"/>
      <c r="E715" s="12"/>
      <c r="F715" s="14"/>
      <c r="G715" s="12"/>
      <c r="H715" s="19" t="str">
        <f aca="false">IF(B715="","",IFERROR(INDEX(Prodotti!$B$5:$B$504,MATCH(B715,Prodotti!$A$5:$A$504,0)),"Codice non trovato"))</f>
        <v/>
      </c>
      <c r="I715" s="17" t="str">
        <f aca="false">IF(OR(D715="",F715=""),"",D715*F715)</f>
        <v/>
      </c>
      <c r="J715" s="17" t="str">
        <f aca="false">IF(OR(C715&lt;&gt;"Scarico",D715="",F715="",B715=""),"",D715*(F715-IFERROR(INDEX(Prodotti!$F$5:$F$504,MATCH(B715,Prodotti!$A$5:$A$504,0)),0)))</f>
        <v/>
      </c>
      <c r="K715" s="19" t="str">
        <f aca="false">IF(B715="","",IF(ISNA(MATCH(B715,Prodotti!$A$5:$A$504,0)),"Codice non trovato",IF(OR(C715="",D715=""),"Manca tipo o quantità",IF(C715="Scarico",IF(SUMIFS($D$5:D715,$B$5:B715,B715,$C$5:C715,"Carico")-SUMIFS($D$5:D715,$B$5:B715,B715,$C$5:C715,"Scarico")&lt;0,"Giacenza insufficiente",""),""))))</f>
        <v/>
      </c>
    </row>
    <row r="716" customFormat="false" ht="15" hidden="false" customHeight="false" outlineLevel="0" collapsed="false">
      <c r="A716" s="18"/>
      <c r="B716" s="12"/>
      <c r="C716" s="13"/>
      <c r="D716" s="13"/>
      <c r="E716" s="12"/>
      <c r="F716" s="14"/>
      <c r="G716" s="12"/>
      <c r="H716" s="19" t="str">
        <f aca="false">IF(B716="","",IFERROR(INDEX(Prodotti!$B$5:$B$504,MATCH(B716,Prodotti!$A$5:$A$504,0)),"Codice non trovato"))</f>
        <v/>
      </c>
      <c r="I716" s="17" t="str">
        <f aca="false">IF(OR(D716="",F716=""),"",D716*F716)</f>
        <v/>
      </c>
      <c r="J716" s="17" t="str">
        <f aca="false">IF(OR(C716&lt;&gt;"Scarico",D716="",F716="",B716=""),"",D716*(F716-IFERROR(INDEX(Prodotti!$F$5:$F$504,MATCH(B716,Prodotti!$A$5:$A$504,0)),0)))</f>
        <v/>
      </c>
      <c r="K716" s="19" t="str">
        <f aca="false">IF(B716="","",IF(ISNA(MATCH(B716,Prodotti!$A$5:$A$504,0)),"Codice non trovato",IF(OR(C716="",D716=""),"Manca tipo o quantità",IF(C716="Scarico",IF(SUMIFS($D$5:D716,$B$5:B716,B716,$C$5:C716,"Carico")-SUMIFS($D$5:D716,$B$5:B716,B716,$C$5:C716,"Scarico")&lt;0,"Giacenza insufficiente",""),""))))</f>
        <v/>
      </c>
    </row>
    <row r="717" customFormat="false" ht="15" hidden="false" customHeight="false" outlineLevel="0" collapsed="false">
      <c r="A717" s="18"/>
      <c r="B717" s="12"/>
      <c r="C717" s="13"/>
      <c r="D717" s="13"/>
      <c r="E717" s="12"/>
      <c r="F717" s="14"/>
      <c r="G717" s="12"/>
      <c r="H717" s="19" t="str">
        <f aca="false">IF(B717="","",IFERROR(INDEX(Prodotti!$B$5:$B$504,MATCH(B717,Prodotti!$A$5:$A$504,0)),"Codice non trovato"))</f>
        <v/>
      </c>
      <c r="I717" s="17" t="str">
        <f aca="false">IF(OR(D717="",F717=""),"",D717*F717)</f>
        <v/>
      </c>
      <c r="J717" s="17" t="str">
        <f aca="false">IF(OR(C717&lt;&gt;"Scarico",D717="",F717="",B717=""),"",D717*(F717-IFERROR(INDEX(Prodotti!$F$5:$F$504,MATCH(B717,Prodotti!$A$5:$A$504,0)),0)))</f>
        <v/>
      </c>
      <c r="K717" s="19" t="str">
        <f aca="false">IF(B717="","",IF(ISNA(MATCH(B717,Prodotti!$A$5:$A$504,0)),"Codice non trovato",IF(OR(C717="",D717=""),"Manca tipo o quantità",IF(C717="Scarico",IF(SUMIFS($D$5:D717,$B$5:B717,B717,$C$5:C717,"Carico")-SUMIFS($D$5:D717,$B$5:B717,B717,$C$5:C717,"Scarico")&lt;0,"Giacenza insufficiente",""),""))))</f>
        <v/>
      </c>
    </row>
    <row r="718" customFormat="false" ht="15" hidden="false" customHeight="false" outlineLevel="0" collapsed="false">
      <c r="A718" s="18"/>
      <c r="B718" s="12"/>
      <c r="C718" s="13"/>
      <c r="D718" s="13"/>
      <c r="E718" s="12"/>
      <c r="F718" s="14"/>
      <c r="G718" s="12"/>
      <c r="H718" s="19" t="str">
        <f aca="false">IF(B718="","",IFERROR(INDEX(Prodotti!$B$5:$B$504,MATCH(B718,Prodotti!$A$5:$A$504,0)),"Codice non trovato"))</f>
        <v/>
      </c>
      <c r="I718" s="17" t="str">
        <f aca="false">IF(OR(D718="",F718=""),"",D718*F718)</f>
        <v/>
      </c>
      <c r="J718" s="17" t="str">
        <f aca="false">IF(OR(C718&lt;&gt;"Scarico",D718="",F718="",B718=""),"",D718*(F718-IFERROR(INDEX(Prodotti!$F$5:$F$504,MATCH(B718,Prodotti!$A$5:$A$504,0)),0)))</f>
        <v/>
      </c>
      <c r="K718" s="19" t="str">
        <f aca="false">IF(B718="","",IF(ISNA(MATCH(B718,Prodotti!$A$5:$A$504,0)),"Codice non trovato",IF(OR(C718="",D718=""),"Manca tipo o quantità",IF(C718="Scarico",IF(SUMIFS($D$5:D718,$B$5:B718,B718,$C$5:C718,"Carico")-SUMIFS($D$5:D718,$B$5:B718,B718,$C$5:C718,"Scarico")&lt;0,"Giacenza insufficiente",""),""))))</f>
        <v/>
      </c>
    </row>
    <row r="719" customFormat="false" ht="15" hidden="false" customHeight="false" outlineLevel="0" collapsed="false">
      <c r="A719" s="18"/>
      <c r="B719" s="12"/>
      <c r="C719" s="13"/>
      <c r="D719" s="13"/>
      <c r="E719" s="12"/>
      <c r="F719" s="14"/>
      <c r="G719" s="12"/>
      <c r="H719" s="19" t="str">
        <f aca="false">IF(B719="","",IFERROR(INDEX(Prodotti!$B$5:$B$504,MATCH(B719,Prodotti!$A$5:$A$504,0)),"Codice non trovato"))</f>
        <v/>
      </c>
      <c r="I719" s="17" t="str">
        <f aca="false">IF(OR(D719="",F719=""),"",D719*F719)</f>
        <v/>
      </c>
      <c r="J719" s="17" t="str">
        <f aca="false">IF(OR(C719&lt;&gt;"Scarico",D719="",F719="",B719=""),"",D719*(F719-IFERROR(INDEX(Prodotti!$F$5:$F$504,MATCH(B719,Prodotti!$A$5:$A$504,0)),0)))</f>
        <v/>
      </c>
      <c r="K719" s="19" t="str">
        <f aca="false">IF(B719="","",IF(ISNA(MATCH(B719,Prodotti!$A$5:$A$504,0)),"Codice non trovato",IF(OR(C719="",D719=""),"Manca tipo o quantità",IF(C719="Scarico",IF(SUMIFS($D$5:D719,$B$5:B719,B719,$C$5:C719,"Carico")-SUMIFS($D$5:D719,$B$5:B719,B719,$C$5:C719,"Scarico")&lt;0,"Giacenza insufficiente",""),""))))</f>
        <v/>
      </c>
    </row>
    <row r="720" customFormat="false" ht="15" hidden="false" customHeight="false" outlineLevel="0" collapsed="false">
      <c r="A720" s="18"/>
      <c r="B720" s="12"/>
      <c r="C720" s="13"/>
      <c r="D720" s="13"/>
      <c r="E720" s="12"/>
      <c r="F720" s="14"/>
      <c r="G720" s="12"/>
      <c r="H720" s="19" t="str">
        <f aca="false">IF(B720="","",IFERROR(INDEX(Prodotti!$B$5:$B$504,MATCH(B720,Prodotti!$A$5:$A$504,0)),"Codice non trovato"))</f>
        <v/>
      </c>
      <c r="I720" s="17" t="str">
        <f aca="false">IF(OR(D720="",F720=""),"",D720*F720)</f>
        <v/>
      </c>
      <c r="J720" s="17" t="str">
        <f aca="false">IF(OR(C720&lt;&gt;"Scarico",D720="",F720="",B720=""),"",D720*(F720-IFERROR(INDEX(Prodotti!$F$5:$F$504,MATCH(B720,Prodotti!$A$5:$A$504,0)),0)))</f>
        <v/>
      </c>
      <c r="K720" s="19" t="str">
        <f aca="false">IF(B720="","",IF(ISNA(MATCH(B720,Prodotti!$A$5:$A$504,0)),"Codice non trovato",IF(OR(C720="",D720=""),"Manca tipo o quantità",IF(C720="Scarico",IF(SUMIFS($D$5:D720,$B$5:B720,B720,$C$5:C720,"Carico")-SUMIFS($D$5:D720,$B$5:B720,B720,$C$5:C720,"Scarico")&lt;0,"Giacenza insufficiente",""),""))))</f>
        <v/>
      </c>
    </row>
    <row r="721" customFormat="false" ht="15" hidden="false" customHeight="false" outlineLevel="0" collapsed="false">
      <c r="A721" s="18"/>
      <c r="B721" s="12"/>
      <c r="C721" s="13"/>
      <c r="D721" s="13"/>
      <c r="E721" s="12"/>
      <c r="F721" s="14"/>
      <c r="G721" s="12"/>
      <c r="H721" s="19" t="str">
        <f aca="false">IF(B721="","",IFERROR(INDEX(Prodotti!$B$5:$B$504,MATCH(B721,Prodotti!$A$5:$A$504,0)),"Codice non trovato"))</f>
        <v/>
      </c>
      <c r="I721" s="17" t="str">
        <f aca="false">IF(OR(D721="",F721=""),"",D721*F721)</f>
        <v/>
      </c>
      <c r="J721" s="17" t="str">
        <f aca="false">IF(OR(C721&lt;&gt;"Scarico",D721="",F721="",B721=""),"",D721*(F721-IFERROR(INDEX(Prodotti!$F$5:$F$504,MATCH(B721,Prodotti!$A$5:$A$504,0)),0)))</f>
        <v/>
      </c>
      <c r="K721" s="19" t="str">
        <f aca="false">IF(B721="","",IF(ISNA(MATCH(B721,Prodotti!$A$5:$A$504,0)),"Codice non trovato",IF(OR(C721="",D721=""),"Manca tipo o quantità",IF(C721="Scarico",IF(SUMIFS($D$5:D721,$B$5:B721,B721,$C$5:C721,"Carico")-SUMIFS($D$5:D721,$B$5:B721,B721,$C$5:C721,"Scarico")&lt;0,"Giacenza insufficiente",""),""))))</f>
        <v/>
      </c>
    </row>
    <row r="722" customFormat="false" ht="15" hidden="false" customHeight="false" outlineLevel="0" collapsed="false">
      <c r="A722" s="18"/>
      <c r="B722" s="12"/>
      <c r="C722" s="13"/>
      <c r="D722" s="13"/>
      <c r="E722" s="12"/>
      <c r="F722" s="14"/>
      <c r="G722" s="12"/>
      <c r="H722" s="19" t="str">
        <f aca="false">IF(B722="","",IFERROR(INDEX(Prodotti!$B$5:$B$504,MATCH(B722,Prodotti!$A$5:$A$504,0)),"Codice non trovato"))</f>
        <v/>
      </c>
      <c r="I722" s="17" t="str">
        <f aca="false">IF(OR(D722="",F722=""),"",D722*F722)</f>
        <v/>
      </c>
      <c r="J722" s="17" t="str">
        <f aca="false">IF(OR(C722&lt;&gt;"Scarico",D722="",F722="",B722=""),"",D722*(F722-IFERROR(INDEX(Prodotti!$F$5:$F$504,MATCH(B722,Prodotti!$A$5:$A$504,0)),0)))</f>
        <v/>
      </c>
      <c r="K722" s="19" t="str">
        <f aca="false">IF(B722="","",IF(ISNA(MATCH(B722,Prodotti!$A$5:$A$504,0)),"Codice non trovato",IF(OR(C722="",D722=""),"Manca tipo o quantità",IF(C722="Scarico",IF(SUMIFS($D$5:D722,$B$5:B722,B722,$C$5:C722,"Carico")-SUMIFS($D$5:D722,$B$5:B722,B722,$C$5:C722,"Scarico")&lt;0,"Giacenza insufficiente",""),""))))</f>
        <v/>
      </c>
    </row>
    <row r="723" customFormat="false" ht="15" hidden="false" customHeight="false" outlineLevel="0" collapsed="false">
      <c r="A723" s="18"/>
      <c r="B723" s="12"/>
      <c r="C723" s="13"/>
      <c r="D723" s="13"/>
      <c r="E723" s="12"/>
      <c r="F723" s="14"/>
      <c r="G723" s="12"/>
      <c r="H723" s="19" t="str">
        <f aca="false">IF(B723="","",IFERROR(INDEX(Prodotti!$B$5:$B$504,MATCH(B723,Prodotti!$A$5:$A$504,0)),"Codice non trovato"))</f>
        <v/>
      </c>
      <c r="I723" s="17" t="str">
        <f aca="false">IF(OR(D723="",F723=""),"",D723*F723)</f>
        <v/>
      </c>
      <c r="J723" s="17" t="str">
        <f aca="false">IF(OR(C723&lt;&gt;"Scarico",D723="",F723="",B723=""),"",D723*(F723-IFERROR(INDEX(Prodotti!$F$5:$F$504,MATCH(B723,Prodotti!$A$5:$A$504,0)),0)))</f>
        <v/>
      </c>
      <c r="K723" s="19" t="str">
        <f aca="false">IF(B723="","",IF(ISNA(MATCH(B723,Prodotti!$A$5:$A$504,0)),"Codice non trovato",IF(OR(C723="",D723=""),"Manca tipo o quantità",IF(C723="Scarico",IF(SUMIFS($D$5:D723,$B$5:B723,B723,$C$5:C723,"Carico")-SUMIFS($D$5:D723,$B$5:B723,B723,$C$5:C723,"Scarico")&lt;0,"Giacenza insufficiente",""),""))))</f>
        <v/>
      </c>
    </row>
    <row r="724" customFormat="false" ht="15" hidden="false" customHeight="false" outlineLevel="0" collapsed="false">
      <c r="A724" s="18"/>
      <c r="B724" s="12"/>
      <c r="C724" s="13"/>
      <c r="D724" s="13"/>
      <c r="E724" s="12"/>
      <c r="F724" s="14"/>
      <c r="G724" s="12"/>
      <c r="H724" s="19" t="str">
        <f aca="false">IF(B724="","",IFERROR(INDEX(Prodotti!$B$5:$B$504,MATCH(B724,Prodotti!$A$5:$A$504,0)),"Codice non trovato"))</f>
        <v/>
      </c>
      <c r="I724" s="17" t="str">
        <f aca="false">IF(OR(D724="",F724=""),"",D724*F724)</f>
        <v/>
      </c>
      <c r="J724" s="17" t="str">
        <f aca="false">IF(OR(C724&lt;&gt;"Scarico",D724="",F724="",B724=""),"",D724*(F724-IFERROR(INDEX(Prodotti!$F$5:$F$504,MATCH(B724,Prodotti!$A$5:$A$504,0)),0)))</f>
        <v/>
      </c>
      <c r="K724" s="19" t="str">
        <f aca="false">IF(B724="","",IF(ISNA(MATCH(B724,Prodotti!$A$5:$A$504,0)),"Codice non trovato",IF(OR(C724="",D724=""),"Manca tipo o quantità",IF(C724="Scarico",IF(SUMIFS($D$5:D724,$B$5:B724,B724,$C$5:C724,"Carico")-SUMIFS($D$5:D724,$B$5:B724,B724,$C$5:C724,"Scarico")&lt;0,"Giacenza insufficiente",""),""))))</f>
        <v/>
      </c>
    </row>
    <row r="725" customFormat="false" ht="15" hidden="false" customHeight="false" outlineLevel="0" collapsed="false">
      <c r="A725" s="18"/>
      <c r="B725" s="12"/>
      <c r="C725" s="13"/>
      <c r="D725" s="13"/>
      <c r="E725" s="12"/>
      <c r="F725" s="14"/>
      <c r="G725" s="12"/>
      <c r="H725" s="19" t="str">
        <f aca="false">IF(B725="","",IFERROR(INDEX(Prodotti!$B$5:$B$504,MATCH(B725,Prodotti!$A$5:$A$504,0)),"Codice non trovato"))</f>
        <v/>
      </c>
      <c r="I725" s="17" t="str">
        <f aca="false">IF(OR(D725="",F725=""),"",D725*F725)</f>
        <v/>
      </c>
      <c r="J725" s="17" t="str">
        <f aca="false">IF(OR(C725&lt;&gt;"Scarico",D725="",F725="",B725=""),"",D725*(F725-IFERROR(INDEX(Prodotti!$F$5:$F$504,MATCH(B725,Prodotti!$A$5:$A$504,0)),0)))</f>
        <v/>
      </c>
      <c r="K725" s="19" t="str">
        <f aca="false">IF(B725="","",IF(ISNA(MATCH(B725,Prodotti!$A$5:$A$504,0)),"Codice non trovato",IF(OR(C725="",D725=""),"Manca tipo o quantità",IF(C725="Scarico",IF(SUMIFS($D$5:D725,$B$5:B725,B725,$C$5:C725,"Carico")-SUMIFS($D$5:D725,$B$5:B725,B725,$C$5:C725,"Scarico")&lt;0,"Giacenza insufficiente",""),""))))</f>
        <v/>
      </c>
    </row>
    <row r="726" customFormat="false" ht="15" hidden="false" customHeight="false" outlineLevel="0" collapsed="false">
      <c r="A726" s="18"/>
      <c r="B726" s="12"/>
      <c r="C726" s="13"/>
      <c r="D726" s="13"/>
      <c r="E726" s="12"/>
      <c r="F726" s="14"/>
      <c r="G726" s="12"/>
      <c r="H726" s="19" t="str">
        <f aca="false">IF(B726="","",IFERROR(INDEX(Prodotti!$B$5:$B$504,MATCH(B726,Prodotti!$A$5:$A$504,0)),"Codice non trovato"))</f>
        <v/>
      </c>
      <c r="I726" s="17" t="str">
        <f aca="false">IF(OR(D726="",F726=""),"",D726*F726)</f>
        <v/>
      </c>
      <c r="J726" s="17" t="str">
        <f aca="false">IF(OR(C726&lt;&gt;"Scarico",D726="",F726="",B726=""),"",D726*(F726-IFERROR(INDEX(Prodotti!$F$5:$F$504,MATCH(B726,Prodotti!$A$5:$A$504,0)),0)))</f>
        <v/>
      </c>
      <c r="K726" s="19" t="str">
        <f aca="false">IF(B726="","",IF(ISNA(MATCH(B726,Prodotti!$A$5:$A$504,0)),"Codice non trovato",IF(OR(C726="",D726=""),"Manca tipo o quantità",IF(C726="Scarico",IF(SUMIFS($D$5:D726,$B$5:B726,B726,$C$5:C726,"Carico")-SUMIFS($D$5:D726,$B$5:B726,B726,$C$5:C726,"Scarico")&lt;0,"Giacenza insufficiente",""),""))))</f>
        <v/>
      </c>
    </row>
    <row r="727" customFormat="false" ht="15" hidden="false" customHeight="false" outlineLevel="0" collapsed="false">
      <c r="A727" s="18"/>
      <c r="B727" s="12"/>
      <c r="C727" s="13"/>
      <c r="D727" s="13"/>
      <c r="E727" s="12"/>
      <c r="F727" s="14"/>
      <c r="G727" s="12"/>
      <c r="H727" s="19" t="str">
        <f aca="false">IF(B727="","",IFERROR(INDEX(Prodotti!$B$5:$B$504,MATCH(B727,Prodotti!$A$5:$A$504,0)),"Codice non trovato"))</f>
        <v/>
      </c>
      <c r="I727" s="17" t="str">
        <f aca="false">IF(OR(D727="",F727=""),"",D727*F727)</f>
        <v/>
      </c>
      <c r="J727" s="17" t="str">
        <f aca="false">IF(OR(C727&lt;&gt;"Scarico",D727="",F727="",B727=""),"",D727*(F727-IFERROR(INDEX(Prodotti!$F$5:$F$504,MATCH(B727,Prodotti!$A$5:$A$504,0)),0)))</f>
        <v/>
      </c>
      <c r="K727" s="19" t="str">
        <f aca="false">IF(B727="","",IF(ISNA(MATCH(B727,Prodotti!$A$5:$A$504,0)),"Codice non trovato",IF(OR(C727="",D727=""),"Manca tipo o quantità",IF(C727="Scarico",IF(SUMIFS($D$5:D727,$B$5:B727,B727,$C$5:C727,"Carico")-SUMIFS($D$5:D727,$B$5:B727,B727,$C$5:C727,"Scarico")&lt;0,"Giacenza insufficiente",""),""))))</f>
        <v/>
      </c>
    </row>
    <row r="728" customFormat="false" ht="15" hidden="false" customHeight="false" outlineLevel="0" collapsed="false">
      <c r="A728" s="18"/>
      <c r="B728" s="12"/>
      <c r="C728" s="13"/>
      <c r="D728" s="13"/>
      <c r="E728" s="12"/>
      <c r="F728" s="14"/>
      <c r="G728" s="12"/>
      <c r="H728" s="19" t="str">
        <f aca="false">IF(B728="","",IFERROR(INDEX(Prodotti!$B$5:$B$504,MATCH(B728,Prodotti!$A$5:$A$504,0)),"Codice non trovato"))</f>
        <v/>
      </c>
      <c r="I728" s="17" t="str">
        <f aca="false">IF(OR(D728="",F728=""),"",D728*F728)</f>
        <v/>
      </c>
      <c r="J728" s="17" t="str">
        <f aca="false">IF(OR(C728&lt;&gt;"Scarico",D728="",F728="",B728=""),"",D728*(F728-IFERROR(INDEX(Prodotti!$F$5:$F$504,MATCH(B728,Prodotti!$A$5:$A$504,0)),0)))</f>
        <v/>
      </c>
      <c r="K728" s="19" t="str">
        <f aca="false">IF(B728="","",IF(ISNA(MATCH(B728,Prodotti!$A$5:$A$504,0)),"Codice non trovato",IF(OR(C728="",D728=""),"Manca tipo o quantità",IF(C728="Scarico",IF(SUMIFS($D$5:D728,$B$5:B728,B728,$C$5:C728,"Carico")-SUMIFS($D$5:D728,$B$5:B728,B728,$C$5:C728,"Scarico")&lt;0,"Giacenza insufficiente",""),""))))</f>
        <v/>
      </c>
    </row>
    <row r="729" customFormat="false" ht="15" hidden="false" customHeight="false" outlineLevel="0" collapsed="false">
      <c r="A729" s="18"/>
      <c r="B729" s="12"/>
      <c r="C729" s="13"/>
      <c r="D729" s="13"/>
      <c r="E729" s="12"/>
      <c r="F729" s="14"/>
      <c r="G729" s="12"/>
      <c r="H729" s="19" t="str">
        <f aca="false">IF(B729="","",IFERROR(INDEX(Prodotti!$B$5:$B$504,MATCH(B729,Prodotti!$A$5:$A$504,0)),"Codice non trovato"))</f>
        <v/>
      </c>
      <c r="I729" s="17" t="str">
        <f aca="false">IF(OR(D729="",F729=""),"",D729*F729)</f>
        <v/>
      </c>
      <c r="J729" s="17" t="str">
        <f aca="false">IF(OR(C729&lt;&gt;"Scarico",D729="",F729="",B729=""),"",D729*(F729-IFERROR(INDEX(Prodotti!$F$5:$F$504,MATCH(B729,Prodotti!$A$5:$A$504,0)),0)))</f>
        <v/>
      </c>
      <c r="K729" s="19" t="str">
        <f aca="false">IF(B729="","",IF(ISNA(MATCH(B729,Prodotti!$A$5:$A$504,0)),"Codice non trovato",IF(OR(C729="",D729=""),"Manca tipo o quantità",IF(C729="Scarico",IF(SUMIFS($D$5:D729,$B$5:B729,B729,$C$5:C729,"Carico")-SUMIFS($D$5:D729,$B$5:B729,B729,$C$5:C729,"Scarico")&lt;0,"Giacenza insufficiente",""),""))))</f>
        <v/>
      </c>
    </row>
    <row r="730" customFormat="false" ht="15" hidden="false" customHeight="false" outlineLevel="0" collapsed="false">
      <c r="A730" s="18"/>
      <c r="B730" s="12"/>
      <c r="C730" s="13"/>
      <c r="D730" s="13"/>
      <c r="E730" s="12"/>
      <c r="F730" s="14"/>
      <c r="G730" s="12"/>
      <c r="H730" s="19" t="str">
        <f aca="false">IF(B730="","",IFERROR(INDEX(Prodotti!$B$5:$B$504,MATCH(B730,Prodotti!$A$5:$A$504,0)),"Codice non trovato"))</f>
        <v/>
      </c>
      <c r="I730" s="17" t="str">
        <f aca="false">IF(OR(D730="",F730=""),"",D730*F730)</f>
        <v/>
      </c>
      <c r="J730" s="17" t="str">
        <f aca="false">IF(OR(C730&lt;&gt;"Scarico",D730="",F730="",B730=""),"",D730*(F730-IFERROR(INDEX(Prodotti!$F$5:$F$504,MATCH(B730,Prodotti!$A$5:$A$504,0)),0)))</f>
        <v/>
      </c>
      <c r="K730" s="19" t="str">
        <f aca="false">IF(B730="","",IF(ISNA(MATCH(B730,Prodotti!$A$5:$A$504,0)),"Codice non trovato",IF(OR(C730="",D730=""),"Manca tipo o quantità",IF(C730="Scarico",IF(SUMIFS($D$5:D730,$B$5:B730,B730,$C$5:C730,"Carico")-SUMIFS($D$5:D730,$B$5:B730,B730,$C$5:C730,"Scarico")&lt;0,"Giacenza insufficiente",""),""))))</f>
        <v/>
      </c>
    </row>
    <row r="731" customFormat="false" ht="15" hidden="false" customHeight="false" outlineLevel="0" collapsed="false">
      <c r="A731" s="18"/>
      <c r="B731" s="12"/>
      <c r="C731" s="13"/>
      <c r="D731" s="13"/>
      <c r="E731" s="12"/>
      <c r="F731" s="14"/>
      <c r="G731" s="12"/>
      <c r="H731" s="19" t="str">
        <f aca="false">IF(B731="","",IFERROR(INDEX(Prodotti!$B$5:$B$504,MATCH(B731,Prodotti!$A$5:$A$504,0)),"Codice non trovato"))</f>
        <v/>
      </c>
      <c r="I731" s="17" t="str">
        <f aca="false">IF(OR(D731="",F731=""),"",D731*F731)</f>
        <v/>
      </c>
      <c r="J731" s="17" t="str">
        <f aca="false">IF(OR(C731&lt;&gt;"Scarico",D731="",F731="",B731=""),"",D731*(F731-IFERROR(INDEX(Prodotti!$F$5:$F$504,MATCH(B731,Prodotti!$A$5:$A$504,0)),0)))</f>
        <v/>
      </c>
      <c r="K731" s="19" t="str">
        <f aca="false">IF(B731="","",IF(ISNA(MATCH(B731,Prodotti!$A$5:$A$504,0)),"Codice non trovato",IF(OR(C731="",D731=""),"Manca tipo o quantità",IF(C731="Scarico",IF(SUMIFS($D$5:D731,$B$5:B731,B731,$C$5:C731,"Carico")-SUMIFS($D$5:D731,$B$5:B731,B731,$C$5:C731,"Scarico")&lt;0,"Giacenza insufficiente",""),""))))</f>
        <v/>
      </c>
    </row>
    <row r="732" customFormat="false" ht="15" hidden="false" customHeight="false" outlineLevel="0" collapsed="false">
      <c r="A732" s="18"/>
      <c r="B732" s="12"/>
      <c r="C732" s="13"/>
      <c r="D732" s="13"/>
      <c r="E732" s="12"/>
      <c r="F732" s="14"/>
      <c r="G732" s="12"/>
      <c r="H732" s="19" t="str">
        <f aca="false">IF(B732="","",IFERROR(INDEX(Prodotti!$B$5:$B$504,MATCH(B732,Prodotti!$A$5:$A$504,0)),"Codice non trovato"))</f>
        <v/>
      </c>
      <c r="I732" s="17" t="str">
        <f aca="false">IF(OR(D732="",F732=""),"",D732*F732)</f>
        <v/>
      </c>
      <c r="J732" s="17" t="str">
        <f aca="false">IF(OR(C732&lt;&gt;"Scarico",D732="",F732="",B732=""),"",D732*(F732-IFERROR(INDEX(Prodotti!$F$5:$F$504,MATCH(B732,Prodotti!$A$5:$A$504,0)),0)))</f>
        <v/>
      </c>
      <c r="K732" s="19" t="str">
        <f aca="false">IF(B732="","",IF(ISNA(MATCH(B732,Prodotti!$A$5:$A$504,0)),"Codice non trovato",IF(OR(C732="",D732=""),"Manca tipo o quantità",IF(C732="Scarico",IF(SUMIFS($D$5:D732,$B$5:B732,B732,$C$5:C732,"Carico")-SUMIFS($D$5:D732,$B$5:B732,B732,$C$5:C732,"Scarico")&lt;0,"Giacenza insufficiente",""),""))))</f>
        <v/>
      </c>
    </row>
    <row r="733" customFormat="false" ht="15" hidden="false" customHeight="false" outlineLevel="0" collapsed="false">
      <c r="A733" s="18"/>
      <c r="B733" s="12"/>
      <c r="C733" s="13"/>
      <c r="D733" s="13"/>
      <c r="E733" s="12"/>
      <c r="F733" s="14"/>
      <c r="G733" s="12"/>
      <c r="H733" s="19" t="str">
        <f aca="false">IF(B733="","",IFERROR(INDEX(Prodotti!$B$5:$B$504,MATCH(B733,Prodotti!$A$5:$A$504,0)),"Codice non trovato"))</f>
        <v/>
      </c>
      <c r="I733" s="17" t="str">
        <f aca="false">IF(OR(D733="",F733=""),"",D733*F733)</f>
        <v/>
      </c>
      <c r="J733" s="17" t="str">
        <f aca="false">IF(OR(C733&lt;&gt;"Scarico",D733="",F733="",B733=""),"",D733*(F733-IFERROR(INDEX(Prodotti!$F$5:$F$504,MATCH(B733,Prodotti!$A$5:$A$504,0)),0)))</f>
        <v/>
      </c>
      <c r="K733" s="19" t="str">
        <f aca="false">IF(B733="","",IF(ISNA(MATCH(B733,Prodotti!$A$5:$A$504,0)),"Codice non trovato",IF(OR(C733="",D733=""),"Manca tipo o quantità",IF(C733="Scarico",IF(SUMIFS($D$5:D733,$B$5:B733,B733,$C$5:C733,"Carico")-SUMIFS($D$5:D733,$B$5:B733,B733,$C$5:C733,"Scarico")&lt;0,"Giacenza insufficiente",""),""))))</f>
        <v/>
      </c>
    </row>
    <row r="734" customFormat="false" ht="15" hidden="false" customHeight="false" outlineLevel="0" collapsed="false">
      <c r="A734" s="18"/>
      <c r="B734" s="12"/>
      <c r="C734" s="13"/>
      <c r="D734" s="13"/>
      <c r="E734" s="12"/>
      <c r="F734" s="14"/>
      <c r="G734" s="12"/>
      <c r="H734" s="19" t="str">
        <f aca="false">IF(B734="","",IFERROR(INDEX(Prodotti!$B$5:$B$504,MATCH(B734,Prodotti!$A$5:$A$504,0)),"Codice non trovato"))</f>
        <v/>
      </c>
      <c r="I734" s="17" t="str">
        <f aca="false">IF(OR(D734="",F734=""),"",D734*F734)</f>
        <v/>
      </c>
      <c r="J734" s="17" t="str">
        <f aca="false">IF(OR(C734&lt;&gt;"Scarico",D734="",F734="",B734=""),"",D734*(F734-IFERROR(INDEX(Prodotti!$F$5:$F$504,MATCH(B734,Prodotti!$A$5:$A$504,0)),0)))</f>
        <v/>
      </c>
      <c r="K734" s="19" t="str">
        <f aca="false">IF(B734="","",IF(ISNA(MATCH(B734,Prodotti!$A$5:$A$504,0)),"Codice non trovato",IF(OR(C734="",D734=""),"Manca tipo o quantità",IF(C734="Scarico",IF(SUMIFS($D$5:D734,$B$5:B734,B734,$C$5:C734,"Carico")-SUMIFS($D$5:D734,$B$5:B734,B734,$C$5:C734,"Scarico")&lt;0,"Giacenza insufficiente",""),""))))</f>
        <v/>
      </c>
    </row>
    <row r="735" customFormat="false" ht="15" hidden="false" customHeight="false" outlineLevel="0" collapsed="false">
      <c r="A735" s="18"/>
      <c r="B735" s="12"/>
      <c r="C735" s="13"/>
      <c r="D735" s="13"/>
      <c r="E735" s="12"/>
      <c r="F735" s="14"/>
      <c r="G735" s="12"/>
      <c r="H735" s="19" t="str">
        <f aca="false">IF(B735="","",IFERROR(INDEX(Prodotti!$B$5:$B$504,MATCH(B735,Prodotti!$A$5:$A$504,0)),"Codice non trovato"))</f>
        <v/>
      </c>
      <c r="I735" s="17" t="str">
        <f aca="false">IF(OR(D735="",F735=""),"",D735*F735)</f>
        <v/>
      </c>
      <c r="J735" s="17" t="str">
        <f aca="false">IF(OR(C735&lt;&gt;"Scarico",D735="",F735="",B735=""),"",D735*(F735-IFERROR(INDEX(Prodotti!$F$5:$F$504,MATCH(B735,Prodotti!$A$5:$A$504,0)),0)))</f>
        <v/>
      </c>
      <c r="K735" s="19" t="str">
        <f aca="false">IF(B735="","",IF(ISNA(MATCH(B735,Prodotti!$A$5:$A$504,0)),"Codice non trovato",IF(OR(C735="",D735=""),"Manca tipo o quantità",IF(C735="Scarico",IF(SUMIFS($D$5:D735,$B$5:B735,B735,$C$5:C735,"Carico")-SUMIFS($D$5:D735,$B$5:B735,B735,$C$5:C735,"Scarico")&lt;0,"Giacenza insufficiente",""),""))))</f>
        <v/>
      </c>
    </row>
    <row r="736" customFormat="false" ht="15" hidden="false" customHeight="false" outlineLevel="0" collapsed="false">
      <c r="A736" s="18"/>
      <c r="B736" s="12"/>
      <c r="C736" s="13"/>
      <c r="D736" s="13"/>
      <c r="E736" s="12"/>
      <c r="F736" s="14"/>
      <c r="G736" s="12"/>
      <c r="H736" s="19" t="str">
        <f aca="false">IF(B736="","",IFERROR(INDEX(Prodotti!$B$5:$B$504,MATCH(B736,Prodotti!$A$5:$A$504,0)),"Codice non trovato"))</f>
        <v/>
      </c>
      <c r="I736" s="17" t="str">
        <f aca="false">IF(OR(D736="",F736=""),"",D736*F736)</f>
        <v/>
      </c>
      <c r="J736" s="17" t="str">
        <f aca="false">IF(OR(C736&lt;&gt;"Scarico",D736="",F736="",B736=""),"",D736*(F736-IFERROR(INDEX(Prodotti!$F$5:$F$504,MATCH(B736,Prodotti!$A$5:$A$504,0)),0)))</f>
        <v/>
      </c>
      <c r="K736" s="19" t="str">
        <f aca="false">IF(B736="","",IF(ISNA(MATCH(B736,Prodotti!$A$5:$A$504,0)),"Codice non trovato",IF(OR(C736="",D736=""),"Manca tipo o quantità",IF(C736="Scarico",IF(SUMIFS($D$5:D736,$B$5:B736,B736,$C$5:C736,"Carico")-SUMIFS($D$5:D736,$B$5:B736,B736,$C$5:C736,"Scarico")&lt;0,"Giacenza insufficiente",""),""))))</f>
        <v/>
      </c>
    </row>
    <row r="737" customFormat="false" ht="15" hidden="false" customHeight="false" outlineLevel="0" collapsed="false">
      <c r="A737" s="18"/>
      <c r="B737" s="12"/>
      <c r="C737" s="13"/>
      <c r="D737" s="13"/>
      <c r="E737" s="12"/>
      <c r="F737" s="14"/>
      <c r="G737" s="12"/>
      <c r="H737" s="19" t="str">
        <f aca="false">IF(B737="","",IFERROR(INDEX(Prodotti!$B$5:$B$504,MATCH(B737,Prodotti!$A$5:$A$504,0)),"Codice non trovato"))</f>
        <v/>
      </c>
      <c r="I737" s="17" t="str">
        <f aca="false">IF(OR(D737="",F737=""),"",D737*F737)</f>
        <v/>
      </c>
      <c r="J737" s="17" t="str">
        <f aca="false">IF(OR(C737&lt;&gt;"Scarico",D737="",F737="",B737=""),"",D737*(F737-IFERROR(INDEX(Prodotti!$F$5:$F$504,MATCH(B737,Prodotti!$A$5:$A$504,0)),0)))</f>
        <v/>
      </c>
      <c r="K737" s="19" t="str">
        <f aca="false">IF(B737="","",IF(ISNA(MATCH(B737,Prodotti!$A$5:$A$504,0)),"Codice non trovato",IF(OR(C737="",D737=""),"Manca tipo o quantità",IF(C737="Scarico",IF(SUMIFS($D$5:D737,$B$5:B737,B737,$C$5:C737,"Carico")-SUMIFS($D$5:D737,$B$5:B737,B737,$C$5:C737,"Scarico")&lt;0,"Giacenza insufficiente",""),""))))</f>
        <v/>
      </c>
    </row>
    <row r="738" customFormat="false" ht="15" hidden="false" customHeight="false" outlineLevel="0" collapsed="false">
      <c r="A738" s="18"/>
      <c r="B738" s="12"/>
      <c r="C738" s="13"/>
      <c r="D738" s="13"/>
      <c r="E738" s="12"/>
      <c r="F738" s="14"/>
      <c r="G738" s="12"/>
      <c r="H738" s="19" t="str">
        <f aca="false">IF(B738="","",IFERROR(INDEX(Prodotti!$B$5:$B$504,MATCH(B738,Prodotti!$A$5:$A$504,0)),"Codice non trovato"))</f>
        <v/>
      </c>
      <c r="I738" s="17" t="str">
        <f aca="false">IF(OR(D738="",F738=""),"",D738*F738)</f>
        <v/>
      </c>
      <c r="J738" s="17" t="str">
        <f aca="false">IF(OR(C738&lt;&gt;"Scarico",D738="",F738="",B738=""),"",D738*(F738-IFERROR(INDEX(Prodotti!$F$5:$F$504,MATCH(B738,Prodotti!$A$5:$A$504,0)),0)))</f>
        <v/>
      </c>
      <c r="K738" s="19" t="str">
        <f aca="false">IF(B738="","",IF(ISNA(MATCH(B738,Prodotti!$A$5:$A$504,0)),"Codice non trovato",IF(OR(C738="",D738=""),"Manca tipo o quantità",IF(C738="Scarico",IF(SUMIFS($D$5:D738,$B$5:B738,B738,$C$5:C738,"Carico")-SUMIFS($D$5:D738,$B$5:B738,B738,$C$5:C738,"Scarico")&lt;0,"Giacenza insufficiente",""),""))))</f>
        <v/>
      </c>
    </row>
    <row r="739" customFormat="false" ht="15" hidden="false" customHeight="false" outlineLevel="0" collapsed="false">
      <c r="A739" s="18"/>
      <c r="B739" s="12"/>
      <c r="C739" s="13"/>
      <c r="D739" s="13"/>
      <c r="E739" s="12"/>
      <c r="F739" s="14"/>
      <c r="G739" s="12"/>
      <c r="H739" s="19" t="str">
        <f aca="false">IF(B739="","",IFERROR(INDEX(Prodotti!$B$5:$B$504,MATCH(B739,Prodotti!$A$5:$A$504,0)),"Codice non trovato"))</f>
        <v/>
      </c>
      <c r="I739" s="17" t="str">
        <f aca="false">IF(OR(D739="",F739=""),"",D739*F739)</f>
        <v/>
      </c>
      <c r="J739" s="17" t="str">
        <f aca="false">IF(OR(C739&lt;&gt;"Scarico",D739="",F739="",B739=""),"",D739*(F739-IFERROR(INDEX(Prodotti!$F$5:$F$504,MATCH(B739,Prodotti!$A$5:$A$504,0)),0)))</f>
        <v/>
      </c>
      <c r="K739" s="19" t="str">
        <f aca="false">IF(B739="","",IF(ISNA(MATCH(B739,Prodotti!$A$5:$A$504,0)),"Codice non trovato",IF(OR(C739="",D739=""),"Manca tipo o quantità",IF(C739="Scarico",IF(SUMIFS($D$5:D739,$B$5:B739,B739,$C$5:C739,"Carico")-SUMIFS($D$5:D739,$B$5:B739,B739,$C$5:C739,"Scarico")&lt;0,"Giacenza insufficiente",""),""))))</f>
        <v/>
      </c>
    </row>
    <row r="740" customFormat="false" ht="15" hidden="false" customHeight="false" outlineLevel="0" collapsed="false">
      <c r="A740" s="18"/>
      <c r="B740" s="12"/>
      <c r="C740" s="13"/>
      <c r="D740" s="13"/>
      <c r="E740" s="12"/>
      <c r="F740" s="14"/>
      <c r="G740" s="12"/>
      <c r="H740" s="19" t="str">
        <f aca="false">IF(B740="","",IFERROR(INDEX(Prodotti!$B$5:$B$504,MATCH(B740,Prodotti!$A$5:$A$504,0)),"Codice non trovato"))</f>
        <v/>
      </c>
      <c r="I740" s="17" t="str">
        <f aca="false">IF(OR(D740="",F740=""),"",D740*F740)</f>
        <v/>
      </c>
      <c r="J740" s="17" t="str">
        <f aca="false">IF(OR(C740&lt;&gt;"Scarico",D740="",F740="",B740=""),"",D740*(F740-IFERROR(INDEX(Prodotti!$F$5:$F$504,MATCH(B740,Prodotti!$A$5:$A$504,0)),0)))</f>
        <v/>
      </c>
      <c r="K740" s="19" t="str">
        <f aca="false">IF(B740="","",IF(ISNA(MATCH(B740,Prodotti!$A$5:$A$504,0)),"Codice non trovato",IF(OR(C740="",D740=""),"Manca tipo o quantità",IF(C740="Scarico",IF(SUMIFS($D$5:D740,$B$5:B740,B740,$C$5:C740,"Carico")-SUMIFS($D$5:D740,$B$5:B740,B740,$C$5:C740,"Scarico")&lt;0,"Giacenza insufficiente",""),""))))</f>
        <v/>
      </c>
    </row>
    <row r="741" customFormat="false" ht="15" hidden="false" customHeight="false" outlineLevel="0" collapsed="false">
      <c r="A741" s="18"/>
      <c r="B741" s="12"/>
      <c r="C741" s="13"/>
      <c r="D741" s="13"/>
      <c r="E741" s="12"/>
      <c r="F741" s="14"/>
      <c r="G741" s="12"/>
      <c r="H741" s="19" t="str">
        <f aca="false">IF(B741="","",IFERROR(INDEX(Prodotti!$B$5:$B$504,MATCH(B741,Prodotti!$A$5:$A$504,0)),"Codice non trovato"))</f>
        <v/>
      </c>
      <c r="I741" s="17" t="str">
        <f aca="false">IF(OR(D741="",F741=""),"",D741*F741)</f>
        <v/>
      </c>
      <c r="J741" s="17" t="str">
        <f aca="false">IF(OR(C741&lt;&gt;"Scarico",D741="",F741="",B741=""),"",D741*(F741-IFERROR(INDEX(Prodotti!$F$5:$F$504,MATCH(B741,Prodotti!$A$5:$A$504,0)),0)))</f>
        <v/>
      </c>
      <c r="K741" s="19" t="str">
        <f aca="false">IF(B741="","",IF(ISNA(MATCH(B741,Prodotti!$A$5:$A$504,0)),"Codice non trovato",IF(OR(C741="",D741=""),"Manca tipo o quantità",IF(C741="Scarico",IF(SUMIFS($D$5:D741,$B$5:B741,B741,$C$5:C741,"Carico")-SUMIFS($D$5:D741,$B$5:B741,B741,$C$5:C741,"Scarico")&lt;0,"Giacenza insufficiente",""),""))))</f>
        <v/>
      </c>
    </row>
    <row r="742" customFormat="false" ht="15" hidden="false" customHeight="false" outlineLevel="0" collapsed="false">
      <c r="A742" s="18"/>
      <c r="B742" s="12"/>
      <c r="C742" s="13"/>
      <c r="D742" s="13"/>
      <c r="E742" s="12"/>
      <c r="F742" s="14"/>
      <c r="G742" s="12"/>
      <c r="H742" s="19" t="str">
        <f aca="false">IF(B742="","",IFERROR(INDEX(Prodotti!$B$5:$B$504,MATCH(B742,Prodotti!$A$5:$A$504,0)),"Codice non trovato"))</f>
        <v/>
      </c>
      <c r="I742" s="17" t="str">
        <f aca="false">IF(OR(D742="",F742=""),"",D742*F742)</f>
        <v/>
      </c>
      <c r="J742" s="17" t="str">
        <f aca="false">IF(OR(C742&lt;&gt;"Scarico",D742="",F742="",B742=""),"",D742*(F742-IFERROR(INDEX(Prodotti!$F$5:$F$504,MATCH(B742,Prodotti!$A$5:$A$504,0)),0)))</f>
        <v/>
      </c>
      <c r="K742" s="19" t="str">
        <f aca="false">IF(B742="","",IF(ISNA(MATCH(B742,Prodotti!$A$5:$A$504,0)),"Codice non trovato",IF(OR(C742="",D742=""),"Manca tipo o quantità",IF(C742="Scarico",IF(SUMIFS($D$5:D742,$B$5:B742,B742,$C$5:C742,"Carico")-SUMIFS($D$5:D742,$B$5:B742,B742,$C$5:C742,"Scarico")&lt;0,"Giacenza insufficiente",""),""))))</f>
        <v/>
      </c>
    </row>
    <row r="743" customFormat="false" ht="15" hidden="false" customHeight="false" outlineLevel="0" collapsed="false">
      <c r="A743" s="18"/>
      <c r="B743" s="12"/>
      <c r="C743" s="13"/>
      <c r="D743" s="13"/>
      <c r="E743" s="12"/>
      <c r="F743" s="14"/>
      <c r="G743" s="12"/>
      <c r="H743" s="19" t="str">
        <f aca="false">IF(B743="","",IFERROR(INDEX(Prodotti!$B$5:$B$504,MATCH(B743,Prodotti!$A$5:$A$504,0)),"Codice non trovato"))</f>
        <v/>
      </c>
      <c r="I743" s="17" t="str">
        <f aca="false">IF(OR(D743="",F743=""),"",D743*F743)</f>
        <v/>
      </c>
      <c r="J743" s="17" t="str">
        <f aca="false">IF(OR(C743&lt;&gt;"Scarico",D743="",F743="",B743=""),"",D743*(F743-IFERROR(INDEX(Prodotti!$F$5:$F$504,MATCH(B743,Prodotti!$A$5:$A$504,0)),0)))</f>
        <v/>
      </c>
      <c r="K743" s="19" t="str">
        <f aca="false">IF(B743="","",IF(ISNA(MATCH(B743,Prodotti!$A$5:$A$504,0)),"Codice non trovato",IF(OR(C743="",D743=""),"Manca tipo o quantità",IF(C743="Scarico",IF(SUMIFS($D$5:D743,$B$5:B743,B743,$C$5:C743,"Carico")-SUMIFS($D$5:D743,$B$5:B743,B743,$C$5:C743,"Scarico")&lt;0,"Giacenza insufficiente",""),""))))</f>
        <v/>
      </c>
    </row>
    <row r="744" customFormat="false" ht="15" hidden="false" customHeight="false" outlineLevel="0" collapsed="false">
      <c r="A744" s="18"/>
      <c r="B744" s="12"/>
      <c r="C744" s="13"/>
      <c r="D744" s="13"/>
      <c r="E744" s="12"/>
      <c r="F744" s="14"/>
      <c r="G744" s="12"/>
      <c r="H744" s="19" t="str">
        <f aca="false">IF(B744="","",IFERROR(INDEX(Prodotti!$B$5:$B$504,MATCH(B744,Prodotti!$A$5:$A$504,0)),"Codice non trovato"))</f>
        <v/>
      </c>
      <c r="I744" s="17" t="str">
        <f aca="false">IF(OR(D744="",F744=""),"",D744*F744)</f>
        <v/>
      </c>
      <c r="J744" s="17" t="str">
        <f aca="false">IF(OR(C744&lt;&gt;"Scarico",D744="",F744="",B744=""),"",D744*(F744-IFERROR(INDEX(Prodotti!$F$5:$F$504,MATCH(B744,Prodotti!$A$5:$A$504,0)),0)))</f>
        <v/>
      </c>
      <c r="K744" s="19" t="str">
        <f aca="false">IF(B744="","",IF(ISNA(MATCH(B744,Prodotti!$A$5:$A$504,0)),"Codice non trovato",IF(OR(C744="",D744=""),"Manca tipo o quantità",IF(C744="Scarico",IF(SUMIFS($D$5:D744,$B$5:B744,B744,$C$5:C744,"Carico")-SUMIFS($D$5:D744,$B$5:B744,B744,$C$5:C744,"Scarico")&lt;0,"Giacenza insufficiente",""),""))))</f>
        <v/>
      </c>
    </row>
    <row r="745" customFormat="false" ht="15" hidden="false" customHeight="false" outlineLevel="0" collapsed="false">
      <c r="A745" s="18"/>
      <c r="B745" s="12"/>
      <c r="C745" s="13"/>
      <c r="D745" s="13"/>
      <c r="E745" s="12"/>
      <c r="F745" s="14"/>
      <c r="G745" s="12"/>
      <c r="H745" s="19" t="str">
        <f aca="false">IF(B745="","",IFERROR(INDEX(Prodotti!$B$5:$B$504,MATCH(B745,Prodotti!$A$5:$A$504,0)),"Codice non trovato"))</f>
        <v/>
      </c>
      <c r="I745" s="17" t="str">
        <f aca="false">IF(OR(D745="",F745=""),"",D745*F745)</f>
        <v/>
      </c>
      <c r="J745" s="17" t="str">
        <f aca="false">IF(OR(C745&lt;&gt;"Scarico",D745="",F745="",B745=""),"",D745*(F745-IFERROR(INDEX(Prodotti!$F$5:$F$504,MATCH(B745,Prodotti!$A$5:$A$504,0)),0)))</f>
        <v/>
      </c>
      <c r="K745" s="19" t="str">
        <f aca="false">IF(B745="","",IF(ISNA(MATCH(B745,Prodotti!$A$5:$A$504,0)),"Codice non trovato",IF(OR(C745="",D745=""),"Manca tipo o quantità",IF(C745="Scarico",IF(SUMIFS($D$5:D745,$B$5:B745,B745,$C$5:C745,"Carico")-SUMIFS($D$5:D745,$B$5:B745,B745,$C$5:C745,"Scarico")&lt;0,"Giacenza insufficiente",""),""))))</f>
        <v/>
      </c>
    </row>
    <row r="746" customFormat="false" ht="15" hidden="false" customHeight="false" outlineLevel="0" collapsed="false">
      <c r="A746" s="18"/>
      <c r="B746" s="12"/>
      <c r="C746" s="13"/>
      <c r="D746" s="13"/>
      <c r="E746" s="12"/>
      <c r="F746" s="14"/>
      <c r="G746" s="12"/>
      <c r="H746" s="19" t="str">
        <f aca="false">IF(B746="","",IFERROR(INDEX(Prodotti!$B$5:$B$504,MATCH(B746,Prodotti!$A$5:$A$504,0)),"Codice non trovato"))</f>
        <v/>
      </c>
      <c r="I746" s="17" t="str">
        <f aca="false">IF(OR(D746="",F746=""),"",D746*F746)</f>
        <v/>
      </c>
      <c r="J746" s="17" t="str">
        <f aca="false">IF(OR(C746&lt;&gt;"Scarico",D746="",F746="",B746=""),"",D746*(F746-IFERROR(INDEX(Prodotti!$F$5:$F$504,MATCH(B746,Prodotti!$A$5:$A$504,0)),0)))</f>
        <v/>
      </c>
      <c r="K746" s="19" t="str">
        <f aca="false">IF(B746="","",IF(ISNA(MATCH(B746,Prodotti!$A$5:$A$504,0)),"Codice non trovato",IF(OR(C746="",D746=""),"Manca tipo o quantità",IF(C746="Scarico",IF(SUMIFS($D$5:D746,$B$5:B746,B746,$C$5:C746,"Carico")-SUMIFS($D$5:D746,$B$5:B746,B746,$C$5:C746,"Scarico")&lt;0,"Giacenza insufficiente",""),""))))</f>
        <v/>
      </c>
    </row>
    <row r="747" customFormat="false" ht="15" hidden="false" customHeight="false" outlineLevel="0" collapsed="false">
      <c r="A747" s="18"/>
      <c r="B747" s="12"/>
      <c r="C747" s="13"/>
      <c r="D747" s="13"/>
      <c r="E747" s="12"/>
      <c r="F747" s="14"/>
      <c r="G747" s="12"/>
      <c r="H747" s="19" t="str">
        <f aca="false">IF(B747="","",IFERROR(INDEX(Prodotti!$B$5:$B$504,MATCH(B747,Prodotti!$A$5:$A$504,0)),"Codice non trovato"))</f>
        <v/>
      </c>
      <c r="I747" s="17" t="str">
        <f aca="false">IF(OR(D747="",F747=""),"",D747*F747)</f>
        <v/>
      </c>
      <c r="J747" s="17" t="str">
        <f aca="false">IF(OR(C747&lt;&gt;"Scarico",D747="",F747="",B747=""),"",D747*(F747-IFERROR(INDEX(Prodotti!$F$5:$F$504,MATCH(B747,Prodotti!$A$5:$A$504,0)),0)))</f>
        <v/>
      </c>
      <c r="K747" s="19" t="str">
        <f aca="false">IF(B747="","",IF(ISNA(MATCH(B747,Prodotti!$A$5:$A$504,0)),"Codice non trovato",IF(OR(C747="",D747=""),"Manca tipo o quantità",IF(C747="Scarico",IF(SUMIFS($D$5:D747,$B$5:B747,B747,$C$5:C747,"Carico")-SUMIFS($D$5:D747,$B$5:B747,B747,$C$5:C747,"Scarico")&lt;0,"Giacenza insufficiente",""),""))))</f>
        <v/>
      </c>
    </row>
    <row r="748" customFormat="false" ht="15" hidden="false" customHeight="false" outlineLevel="0" collapsed="false">
      <c r="A748" s="18"/>
      <c r="B748" s="12"/>
      <c r="C748" s="13"/>
      <c r="D748" s="13"/>
      <c r="E748" s="12"/>
      <c r="F748" s="14"/>
      <c r="G748" s="12"/>
      <c r="H748" s="19" t="str">
        <f aca="false">IF(B748="","",IFERROR(INDEX(Prodotti!$B$5:$B$504,MATCH(B748,Prodotti!$A$5:$A$504,0)),"Codice non trovato"))</f>
        <v/>
      </c>
      <c r="I748" s="17" t="str">
        <f aca="false">IF(OR(D748="",F748=""),"",D748*F748)</f>
        <v/>
      </c>
      <c r="J748" s="17" t="str">
        <f aca="false">IF(OR(C748&lt;&gt;"Scarico",D748="",F748="",B748=""),"",D748*(F748-IFERROR(INDEX(Prodotti!$F$5:$F$504,MATCH(B748,Prodotti!$A$5:$A$504,0)),0)))</f>
        <v/>
      </c>
      <c r="K748" s="19" t="str">
        <f aca="false">IF(B748="","",IF(ISNA(MATCH(B748,Prodotti!$A$5:$A$504,0)),"Codice non trovato",IF(OR(C748="",D748=""),"Manca tipo o quantità",IF(C748="Scarico",IF(SUMIFS($D$5:D748,$B$5:B748,B748,$C$5:C748,"Carico")-SUMIFS($D$5:D748,$B$5:B748,B748,$C$5:C748,"Scarico")&lt;0,"Giacenza insufficiente",""),""))))</f>
        <v/>
      </c>
    </row>
    <row r="749" customFormat="false" ht="15" hidden="false" customHeight="false" outlineLevel="0" collapsed="false">
      <c r="A749" s="18"/>
      <c r="B749" s="12"/>
      <c r="C749" s="13"/>
      <c r="D749" s="13"/>
      <c r="E749" s="12"/>
      <c r="F749" s="14"/>
      <c r="G749" s="12"/>
      <c r="H749" s="19" t="str">
        <f aca="false">IF(B749="","",IFERROR(INDEX(Prodotti!$B$5:$B$504,MATCH(B749,Prodotti!$A$5:$A$504,0)),"Codice non trovato"))</f>
        <v/>
      </c>
      <c r="I749" s="17" t="str">
        <f aca="false">IF(OR(D749="",F749=""),"",D749*F749)</f>
        <v/>
      </c>
      <c r="J749" s="17" t="str">
        <f aca="false">IF(OR(C749&lt;&gt;"Scarico",D749="",F749="",B749=""),"",D749*(F749-IFERROR(INDEX(Prodotti!$F$5:$F$504,MATCH(B749,Prodotti!$A$5:$A$504,0)),0)))</f>
        <v/>
      </c>
      <c r="K749" s="19" t="str">
        <f aca="false">IF(B749="","",IF(ISNA(MATCH(B749,Prodotti!$A$5:$A$504,0)),"Codice non trovato",IF(OR(C749="",D749=""),"Manca tipo o quantità",IF(C749="Scarico",IF(SUMIFS($D$5:D749,$B$5:B749,B749,$C$5:C749,"Carico")-SUMIFS($D$5:D749,$B$5:B749,B749,$C$5:C749,"Scarico")&lt;0,"Giacenza insufficiente",""),""))))</f>
        <v/>
      </c>
    </row>
    <row r="750" customFormat="false" ht="15" hidden="false" customHeight="false" outlineLevel="0" collapsed="false">
      <c r="A750" s="18"/>
      <c r="B750" s="12"/>
      <c r="C750" s="13"/>
      <c r="D750" s="13"/>
      <c r="E750" s="12"/>
      <c r="F750" s="14"/>
      <c r="G750" s="12"/>
      <c r="H750" s="19" t="str">
        <f aca="false">IF(B750="","",IFERROR(INDEX(Prodotti!$B$5:$B$504,MATCH(B750,Prodotti!$A$5:$A$504,0)),"Codice non trovato"))</f>
        <v/>
      </c>
      <c r="I750" s="17" t="str">
        <f aca="false">IF(OR(D750="",F750=""),"",D750*F750)</f>
        <v/>
      </c>
      <c r="J750" s="17" t="str">
        <f aca="false">IF(OR(C750&lt;&gt;"Scarico",D750="",F750="",B750=""),"",D750*(F750-IFERROR(INDEX(Prodotti!$F$5:$F$504,MATCH(B750,Prodotti!$A$5:$A$504,0)),0)))</f>
        <v/>
      </c>
      <c r="K750" s="19" t="str">
        <f aca="false">IF(B750="","",IF(ISNA(MATCH(B750,Prodotti!$A$5:$A$504,0)),"Codice non trovato",IF(OR(C750="",D750=""),"Manca tipo o quantità",IF(C750="Scarico",IF(SUMIFS($D$5:D750,$B$5:B750,B750,$C$5:C750,"Carico")-SUMIFS($D$5:D750,$B$5:B750,B750,$C$5:C750,"Scarico")&lt;0,"Giacenza insufficiente",""),""))))</f>
        <v/>
      </c>
    </row>
    <row r="751" customFormat="false" ht="15" hidden="false" customHeight="false" outlineLevel="0" collapsed="false">
      <c r="A751" s="18"/>
      <c r="B751" s="12"/>
      <c r="C751" s="13"/>
      <c r="D751" s="13"/>
      <c r="E751" s="12"/>
      <c r="F751" s="14"/>
      <c r="G751" s="12"/>
      <c r="H751" s="19" t="str">
        <f aca="false">IF(B751="","",IFERROR(INDEX(Prodotti!$B$5:$B$504,MATCH(B751,Prodotti!$A$5:$A$504,0)),"Codice non trovato"))</f>
        <v/>
      </c>
      <c r="I751" s="17" t="str">
        <f aca="false">IF(OR(D751="",F751=""),"",D751*F751)</f>
        <v/>
      </c>
      <c r="J751" s="17" t="str">
        <f aca="false">IF(OR(C751&lt;&gt;"Scarico",D751="",F751="",B751=""),"",D751*(F751-IFERROR(INDEX(Prodotti!$F$5:$F$504,MATCH(B751,Prodotti!$A$5:$A$504,0)),0)))</f>
        <v/>
      </c>
      <c r="K751" s="19" t="str">
        <f aca="false">IF(B751="","",IF(ISNA(MATCH(B751,Prodotti!$A$5:$A$504,0)),"Codice non trovato",IF(OR(C751="",D751=""),"Manca tipo o quantità",IF(C751="Scarico",IF(SUMIFS($D$5:D751,$B$5:B751,B751,$C$5:C751,"Carico")-SUMIFS($D$5:D751,$B$5:B751,B751,$C$5:C751,"Scarico")&lt;0,"Giacenza insufficiente",""),""))))</f>
        <v/>
      </c>
    </row>
    <row r="752" customFormat="false" ht="15" hidden="false" customHeight="false" outlineLevel="0" collapsed="false">
      <c r="A752" s="18"/>
      <c r="B752" s="12"/>
      <c r="C752" s="13"/>
      <c r="D752" s="13"/>
      <c r="E752" s="12"/>
      <c r="F752" s="14"/>
      <c r="G752" s="12"/>
      <c r="H752" s="19" t="str">
        <f aca="false">IF(B752="","",IFERROR(INDEX(Prodotti!$B$5:$B$504,MATCH(B752,Prodotti!$A$5:$A$504,0)),"Codice non trovato"))</f>
        <v/>
      </c>
      <c r="I752" s="17" t="str">
        <f aca="false">IF(OR(D752="",F752=""),"",D752*F752)</f>
        <v/>
      </c>
      <c r="J752" s="17" t="str">
        <f aca="false">IF(OR(C752&lt;&gt;"Scarico",D752="",F752="",B752=""),"",D752*(F752-IFERROR(INDEX(Prodotti!$F$5:$F$504,MATCH(B752,Prodotti!$A$5:$A$504,0)),0)))</f>
        <v/>
      </c>
      <c r="K752" s="19" t="str">
        <f aca="false">IF(B752="","",IF(ISNA(MATCH(B752,Prodotti!$A$5:$A$504,0)),"Codice non trovato",IF(OR(C752="",D752=""),"Manca tipo o quantità",IF(C752="Scarico",IF(SUMIFS($D$5:D752,$B$5:B752,B752,$C$5:C752,"Carico")-SUMIFS($D$5:D752,$B$5:B752,B752,$C$5:C752,"Scarico")&lt;0,"Giacenza insufficiente",""),""))))</f>
        <v/>
      </c>
    </row>
    <row r="753" customFormat="false" ht="15" hidden="false" customHeight="false" outlineLevel="0" collapsed="false">
      <c r="A753" s="18"/>
      <c r="B753" s="12"/>
      <c r="C753" s="13"/>
      <c r="D753" s="13"/>
      <c r="E753" s="12"/>
      <c r="F753" s="14"/>
      <c r="G753" s="12"/>
      <c r="H753" s="19" t="str">
        <f aca="false">IF(B753="","",IFERROR(INDEX(Prodotti!$B$5:$B$504,MATCH(B753,Prodotti!$A$5:$A$504,0)),"Codice non trovato"))</f>
        <v/>
      </c>
      <c r="I753" s="17" t="str">
        <f aca="false">IF(OR(D753="",F753=""),"",D753*F753)</f>
        <v/>
      </c>
      <c r="J753" s="17" t="str">
        <f aca="false">IF(OR(C753&lt;&gt;"Scarico",D753="",F753="",B753=""),"",D753*(F753-IFERROR(INDEX(Prodotti!$F$5:$F$504,MATCH(B753,Prodotti!$A$5:$A$504,0)),0)))</f>
        <v/>
      </c>
      <c r="K753" s="19" t="str">
        <f aca="false">IF(B753="","",IF(ISNA(MATCH(B753,Prodotti!$A$5:$A$504,0)),"Codice non trovato",IF(OR(C753="",D753=""),"Manca tipo o quantità",IF(C753="Scarico",IF(SUMIFS($D$5:D753,$B$5:B753,B753,$C$5:C753,"Carico")-SUMIFS($D$5:D753,$B$5:B753,B753,$C$5:C753,"Scarico")&lt;0,"Giacenza insufficiente",""),""))))</f>
        <v/>
      </c>
    </row>
    <row r="754" customFormat="false" ht="15" hidden="false" customHeight="false" outlineLevel="0" collapsed="false">
      <c r="A754" s="18"/>
      <c r="B754" s="12"/>
      <c r="C754" s="13"/>
      <c r="D754" s="13"/>
      <c r="E754" s="12"/>
      <c r="F754" s="14"/>
      <c r="G754" s="12"/>
      <c r="H754" s="19" t="str">
        <f aca="false">IF(B754="","",IFERROR(INDEX(Prodotti!$B$5:$B$504,MATCH(B754,Prodotti!$A$5:$A$504,0)),"Codice non trovato"))</f>
        <v/>
      </c>
      <c r="I754" s="17" t="str">
        <f aca="false">IF(OR(D754="",F754=""),"",D754*F754)</f>
        <v/>
      </c>
      <c r="J754" s="17" t="str">
        <f aca="false">IF(OR(C754&lt;&gt;"Scarico",D754="",F754="",B754=""),"",D754*(F754-IFERROR(INDEX(Prodotti!$F$5:$F$504,MATCH(B754,Prodotti!$A$5:$A$504,0)),0)))</f>
        <v/>
      </c>
      <c r="K754" s="19" t="str">
        <f aca="false">IF(B754="","",IF(ISNA(MATCH(B754,Prodotti!$A$5:$A$504,0)),"Codice non trovato",IF(OR(C754="",D754=""),"Manca tipo o quantità",IF(C754="Scarico",IF(SUMIFS($D$5:D754,$B$5:B754,B754,$C$5:C754,"Carico")-SUMIFS($D$5:D754,$B$5:B754,B754,$C$5:C754,"Scarico")&lt;0,"Giacenza insufficiente",""),""))))</f>
        <v/>
      </c>
    </row>
    <row r="755" customFormat="false" ht="15" hidden="false" customHeight="false" outlineLevel="0" collapsed="false">
      <c r="A755" s="18"/>
      <c r="B755" s="12"/>
      <c r="C755" s="13"/>
      <c r="D755" s="13"/>
      <c r="E755" s="12"/>
      <c r="F755" s="14"/>
      <c r="G755" s="12"/>
      <c r="H755" s="19" t="str">
        <f aca="false">IF(B755="","",IFERROR(INDEX(Prodotti!$B$5:$B$504,MATCH(B755,Prodotti!$A$5:$A$504,0)),"Codice non trovato"))</f>
        <v/>
      </c>
      <c r="I755" s="17" t="str">
        <f aca="false">IF(OR(D755="",F755=""),"",D755*F755)</f>
        <v/>
      </c>
      <c r="J755" s="17" t="str">
        <f aca="false">IF(OR(C755&lt;&gt;"Scarico",D755="",F755="",B755=""),"",D755*(F755-IFERROR(INDEX(Prodotti!$F$5:$F$504,MATCH(B755,Prodotti!$A$5:$A$504,0)),0)))</f>
        <v/>
      </c>
      <c r="K755" s="19" t="str">
        <f aca="false">IF(B755="","",IF(ISNA(MATCH(B755,Prodotti!$A$5:$A$504,0)),"Codice non trovato",IF(OR(C755="",D755=""),"Manca tipo o quantità",IF(C755="Scarico",IF(SUMIFS($D$5:D755,$B$5:B755,B755,$C$5:C755,"Carico")-SUMIFS($D$5:D755,$B$5:B755,B755,$C$5:C755,"Scarico")&lt;0,"Giacenza insufficiente",""),""))))</f>
        <v/>
      </c>
    </row>
    <row r="756" customFormat="false" ht="15" hidden="false" customHeight="false" outlineLevel="0" collapsed="false">
      <c r="A756" s="18"/>
      <c r="B756" s="12"/>
      <c r="C756" s="13"/>
      <c r="D756" s="13"/>
      <c r="E756" s="12"/>
      <c r="F756" s="14"/>
      <c r="G756" s="12"/>
      <c r="H756" s="19" t="str">
        <f aca="false">IF(B756="","",IFERROR(INDEX(Prodotti!$B$5:$B$504,MATCH(B756,Prodotti!$A$5:$A$504,0)),"Codice non trovato"))</f>
        <v/>
      </c>
      <c r="I756" s="17" t="str">
        <f aca="false">IF(OR(D756="",F756=""),"",D756*F756)</f>
        <v/>
      </c>
      <c r="J756" s="17" t="str">
        <f aca="false">IF(OR(C756&lt;&gt;"Scarico",D756="",F756="",B756=""),"",D756*(F756-IFERROR(INDEX(Prodotti!$F$5:$F$504,MATCH(B756,Prodotti!$A$5:$A$504,0)),0)))</f>
        <v/>
      </c>
      <c r="K756" s="19" t="str">
        <f aca="false">IF(B756="","",IF(ISNA(MATCH(B756,Prodotti!$A$5:$A$504,0)),"Codice non trovato",IF(OR(C756="",D756=""),"Manca tipo o quantità",IF(C756="Scarico",IF(SUMIFS($D$5:D756,$B$5:B756,B756,$C$5:C756,"Carico")-SUMIFS($D$5:D756,$B$5:B756,B756,$C$5:C756,"Scarico")&lt;0,"Giacenza insufficiente",""),""))))</f>
        <v/>
      </c>
    </row>
    <row r="757" customFormat="false" ht="15" hidden="false" customHeight="false" outlineLevel="0" collapsed="false">
      <c r="A757" s="18"/>
      <c r="B757" s="12"/>
      <c r="C757" s="13"/>
      <c r="D757" s="13"/>
      <c r="E757" s="12"/>
      <c r="F757" s="14"/>
      <c r="G757" s="12"/>
      <c r="H757" s="19" t="str">
        <f aca="false">IF(B757="","",IFERROR(INDEX(Prodotti!$B$5:$B$504,MATCH(B757,Prodotti!$A$5:$A$504,0)),"Codice non trovato"))</f>
        <v/>
      </c>
      <c r="I757" s="17" t="str">
        <f aca="false">IF(OR(D757="",F757=""),"",D757*F757)</f>
        <v/>
      </c>
      <c r="J757" s="17" t="str">
        <f aca="false">IF(OR(C757&lt;&gt;"Scarico",D757="",F757="",B757=""),"",D757*(F757-IFERROR(INDEX(Prodotti!$F$5:$F$504,MATCH(B757,Prodotti!$A$5:$A$504,0)),0)))</f>
        <v/>
      </c>
      <c r="K757" s="19" t="str">
        <f aca="false">IF(B757="","",IF(ISNA(MATCH(B757,Prodotti!$A$5:$A$504,0)),"Codice non trovato",IF(OR(C757="",D757=""),"Manca tipo o quantità",IF(C757="Scarico",IF(SUMIFS($D$5:D757,$B$5:B757,B757,$C$5:C757,"Carico")-SUMIFS($D$5:D757,$B$5:B757,B757,$C$5:C757,"Scarico")&lt;0,"Giacenza insufficiente",""),""))))</f>
        <v/>
      </c>
    </row>
    <row r="758" customFormat="false" ht="15" hidden="false" customHeight="false" outlineLevel="0" collapsed="false">
      <c r="A758" s="18"/>
      <c r="B758" s="12"/>
      <c r="C758" s="13"/>
      <c r="D758" s="13"/>
      <c r="E758" s="12"/>
      <c r="F758" s="14"/>
      <c r="G758" s="12"/>
      <c r="H758" s="19" t="str">
        <f aca="false">IF(B758="","",IFERROR(INDEX(Prodotti!$B$5:$B$504,MATCH(B758,Prodotti!$A$5:$A$504,0)),"Codice non trovato"))</f>
        <v/>
      </c>
      <c r="I758" s="17" t="str">
        <f aca="false">IF(OR(D758="",F758=""),"",D758*F758)</f>
        <v/>
      </c>
      <c r="J758" s="17" t="str">
        <f aca="false">IF(OR(C758&lt;&gt;"Scarico",D758="",F758="",B758=""),"",D758*(F758-IFERROR(INDEX(Prodotti!$F$5:$F$504,MATCH(B758,Prodotti!$A$5:$A$504,0)),0)))</f>
        <v/>
      </c>
      <c r="K758" s="19" t="str">
        <f aca="false">IF(B758="","",IF(ISNA(MATCH(B758,Prodotti!$A$5:$A$504,0)),"Codice non trovato",IF(OR(C758="",D758=""),"Manca tipo o quantità",IF(C758="Scarico",IF(SUMIFS($D$5:D758,$B$5:B758,B758,$C$5:C758,"Carico")-SUMIFS($D$5:D758,$B$5:B758,B758,$C$5:C758,"Scarico")&lt;0,"Giacenza insufficiente",""),""))))</f>
        <v/>
      </c>
    </row>
    <row r="759" customFormat="false" ht="15" hidden="false" customHeight="false" outlineLevel="0" collapsed="false">
      <c r="A759" s="18"/>
      <c r="B759" s="12"/>
      <c r="C759" s="13"/>
      <c r="D759" s="13"/>
      <c r="E759" s="12"/>
      <c r="F759" s="14"/>
      <c r="G759" s="12"/>
      <c r="H759" s="19" t="str">
        <f aca="false">IF(B759="","",IFERROR(INDEX(Prodotti!$B$5:$B$504,MATCH(B759,Prodotti!$A$5:$A$504,0)),"Codice non trovato"))</f>
        <v/>
      </c>
      <c r="I759" s="17" t="str">
        <f aca="false">IF(OR(D759="",F759=""),"",D759*F759)</f>
        <v/>
      </c>
      <c r="J759" s="17" t="str">
        <f aca="false">IF(OR(C759&lt;&gt;"Scarico",D759="",F759="",B759=""),"",D759*(F759-IFERROR(INDEX(Prodotti!$F$5:$F$504,MATCH(B759,Prodotti!$A$5:$A$504,0)),0)))</f>
        <v/>
      </c>
      <c r="K759" s="19" t="str">
        <f aca="false">IF(B759="","",IF(ISNA(MATCH(B759,Prodotti!$A$5:$A$504,0)),"Codice non trovato",IF(OR(C759="",D759=""),"Manca tipo o quantità",IF(C759="Scarico",IF(SUMIFS($D$5:D759,$B$5:B759,B759,$C$5:C759,"Carico")-SUMIFS($D$5:D759,$B$5:B759,B759,$C$5:C759,"Scarico")&lt;0,"Giacenza insufficiente",""),""))))</f>
        <v/>
      </c>
    </row>
    <row r="760" customFormat="false" ht="15" hidden="false" customHeight="false" outlineLevel="0" collapsed="false">
      <c r="A760" s="18"/>
      <c r="B760" s="12"/>
      <c r="C760" s="13"/>
      <c r="D760" s="13"/>
      <c r="E760" s="12"/>
      <c r="F760" s="14"/>
      <c r="G760" s="12"/>
      <c r="H760" s="19" t="str">
        <f aca="false">IF(B760="","",IFERROR(INDEX(Prodotti!$B$5:$B$504,MATCH(B760,Prodotti!$A$5:$A$504,0)),"Codice non trovato"))</f>
        <v/>
      </c>
      <c r="I760" s="17" t="str">
        <f aca="false">IF(OR(D760="",F760=""),"",D760*F760)</f>
        <v/>
      </c>
      <c r="J760" s="17" t="str">
        <f aca="false">IF(OR(C760&lt;&gt;"Scarico",D760="",F760="",B760=""),"",D760*(F760-IFERROR(INDEX(Prodotti!$F$5:$F$504,MATCH(B760,Prodotti!$A$5:$A$504,0)),0)))</f>
        <v/>
      </c>
      <c r="K760" s="19" t="str">
        <f aca="false">IF(B760="","",IF(ISNA(MATCH(B760,Prodotti!$A$5:$A$504,0)),"Codice non trovato",IF(OR(C760="",D760=""),"Manca tipo o quantità",IF(C760="Scarico",IF(SUMIFS($D$5:D760,$B$5:B760,B760,$C$5:C760,"Carico")-SUMIFS($D$5:D760,$B$5:B760,B760,$C$5:C760,"Scarico")&lt;0,"Giacenza insufficiente",""),""))))</f>
        <v/>
      </c>
    </row>
    <row r="761" customFormat="false" ht="15" hidden="false" customHeight="false" outlineLevel="0" collapsed="false">
      <c r="A761" s="18"/>
      <c r="B761" s="12"/>
      <c r="C761" s="13"/>
      <c r="D761" s="13"/>
      <c r="E761" s="12"/>
      <c r="F761" s="14"/>
      <c r="G761" s="12"/>
      <c r="H761" s="19" t="str">
        <f aca="false">IF(B761="","",IFERROR(INDEX(Prodotti!$B$5:$B$504,MATCH(B761,Prodotti!$A$5:$A$504,0)),"Codice non trovato"))</f>
        <v/>
      </c>
      <c r="I761" s="17" t="str">
        <f aca="false">IF(OR(D761="",F761=""),"",D761*F761)</f>
        <v/>
      </c>
      <c r="J761" s="17" t="str">
        <f aca="false">IF(OR(C761&lt;&gt;"Scarico",D761="",F761="",B761=""),"",D761*(F761-IFERROR(INDEX(Prodotti!$F$5:$F$504,MATCH(B761,Prodotti!$A$5:$A$504,0)),0)))</f>
        <v/>
      </c>
      <c r="K761" s="19" t="str">
        <f aca="false">IF(B761="","",IF(ISNA(MATCH(B761,Prodotti!$A$5:$A$504,0)),"Codice non trovato",IF(OR(C761="",D761=""),"Manca tipo o quantità",IF(C761="Scarico",IF(SUMIFS($D$5:D761,$B$5:B761,B761,$C$5:C761,"Carico")-SUMIFS($D$5:D761,$B$5:B761,B761,$C$5:C761,"Scarico")&lt;0,"Giacenza insufficiente",""),""))))</f>
        <v/>
      </c>
    </row>
    <row r="762" customFormat="false" ht="15" hidden="false" customHeight="false" outlineLevel="0" collapsed="false">
      <c r="A762" s="18"/>
      <c r="B762" s="12"/>
      <c r="C762" s="13"/>
      <c r="D762" s="13"/>
      <c r="E762" s="12"/>
      <c r="F762" s="14"/>
      <c r="G762" s="12"/>
      <c r="H762" s="19" t="str">
        <f aca="false">IF(B762="","",IFERROR(INDEX(Prodotti!$B$5:$B$504,MATCH(B762,Prodotti!$A$5:$A$504,0)),"Codice non trovato"))</f>
        <v/>
      </c>
      <c r="I762" s="17" t="str">
        <f aca="false">IF(OR(D762="",F762=""),"",D762*F762)</f>
        <v/>
      </c>
      <c r="J762" s="17" t="str">
        <f aca="false">IF(OR(C762&lt;&gt;"Scarico",D762="",F762="",B762=""),"",D762*(F762-IFERROR(INDEX(Prodotti!$F$5:$F$504,MATCH(B762,Prodotti!$A$5:$A$504,0)),0)))</f>
        <v/>
      </c>
      <c r="K762" s="19" t="str">
        <f aca="false">IF(B762="","",IF(ISNA(MATCH(B762,Prodotti!$A$5:$A$504,0)),"Codice non trovato",IF(OR(C762="",D762=""),"Manca tipo o quantità",IF(C762="Scarico",IF(SUMIFS($D$5:D762,$B$5:B762,B762,$C$5:C762,"Carico")-SUMIFS($D$5:D762,$B$5:B762,B762,$C$5:C762,"Scarico")&lt;0,"Giacenza insufficiente",""),""))))</f>
        <v/>
      </c>
    </row>
    <row r="763" customFormat="false" ht="15" hidden="false" customHeight="false" outlineLevel="0" collapsed="false">
      <c r="A763" s="18"/>
      <c r="B763" s="12"/>
      <c r="C763" s="13"/>
      <c r="D763" s="13"/>
      <c r="E763" s="12"/>
      <c r="F763" s="14"/>
      <c r="G763" s="12"/>
      <c r="H763" s="19" t="str">
        <f aca="false">IF(B763="","",IFERROR(INDEX(Prodotti!$B$5:$B$504,MATCH(B763,Prodotti!$A$5:$A$504,0)),"Codice non trovato"))</f>
        <v/>
      </c>
      <c r="I763" s="17" t="str">
        <f aca="false">IF(OR(D763="",F763=""),"",D763*F763)</f>
        <v/>
      </c>
      <c r="J763" s="17" t="str">
        <f aca="false">IF(OR(C763&lt;&gt;"Scarico",D763="",F763="",B763=""),"",D763*(F763-IFERROR(INDEX(Prodotti!$F$5:$F$504,MATCH(B763,Prodotti!$A$5:$A$504,0)),0)))</f>
        <v/>
      </c>
      <c r="K763" s="19" t="str">
        <f aca="false">IF(B763="","",IF(ISNA(MATCH(B763,Prodotti!$A$5:$A$504,0)),"Codice non trovato",IF(OR(C763="",D763=""),"Manca tipo o quantità",IF(C763="Scarico",IF(SUMIFS($D$5:D763,$B$5:B763,B763,$C$5:C763,"Carico")-SUMIFS($D$5:D763,$B$5:B763,B763,$C$5:C763,"Scarico")&lt;0,"Giacenza insufficiente",""),""))))</f>
        <v/>
      </c>
    </row>
    <row r="764" customFormat="false" ht="15" hidden="false" customHeight="false" outlineLevel="0" collapsed="false">
      <c r="A764" s="18"/>
      <c r="B764" s="12"/>
      <c r="C764" s="13"/>
      <c r="D764" s="13"/>
      <c r="E764" s="12"/>
      <c r="F764" s="14"/>
      <c r="G764" s="12"/>
      <c r="H764" s="19" t="str">
        <f aca="false">IF(B764="","",IFERROR(INDEX(Prodotti!$B$5:$B$504,MATCH(B764,Prodotti!$A$5:$A$504,0)),"Codice non trovato"))</f>
        <v/>
      </c>
      <c r="I764" s="17" t="str">
        <f aca="false">IF(OR(D764="",F764=""),"",D764*F764)</f>
        <v/>
      </c>
      <c r="J764" s="17" t="str">
        <f aca="false">IF(OR(C764&lt;&gt;"Scarico",D764="",F764="",B764=""),"",D764*(F764-IFERROR(INDEX(Prodotti!$F$5:$F$504,MATCH(B764,Prodotti!$A$5:$A$504,0)),0)))</f>
        <v/>
      </c>
      <c r="K764" s="19" t="str">
        <f aca="false">IF(B764="","",IF(ISNA(MATCH(B764,Prodotti!$A$5:$A$504,0)),"Codice non trovato",IF(OR(C764="",D764=""),"Manca tipo o quantità",IF(C764="Scarico",IF(SUMIFS($D$5:D764,$B$5:B764,B764,$C$5:C764,"Carico")-SUMIFS($D$5:D764,$B$5:B764,B764,$C$5:C764,"Scarico")&lt;0,"Giacenza insufficiente",""),""))))</f>
        <v/>
      </c>
    </row>
    <row r="765" customFormat="false" ht="15" hidden="false" customHeight="false" outlineLevel="0" collapsed="false">
      <c r="A765" s="18"/>
      <c r="B765" s="12"/>
      <c r="C765" s="13"/>
      <c r="D765" s="13"/>
      <c r="E765" s="12"/>
      <c r="F765" s="14"/>
      <c r="G765" s="12"/>
      <c r="H765" s="19" t="str">
        <f aca="false">IF(B765="","",IFERROR(INDEX(Prodotti!$B$5:$B$504,MATCH(B765,Prodotti!$A$5:$A$504,0)),"Codice non trovato"))</f>
        <v/>
      </c>
      <c r="I765" s="17" t="str">
        <f aca="false">IF(OR(D765="",F765=""),"",D765*F765)</f>
        <v/>
      </c>
      <c r="J765" s="17" t="str">
        <f aca="false">IF(OR(C765&lt;&gt;"Scarico",D765="",F765="",B765=""),"",D765*(F765-IFERROR(INDEX(Prodotti!$F$5:$F$504,MATCH(B765,Prodotti!$A$5:$A$504,0)),0)))</f>
        <v/>
      </c>
      <c r="K765" s="19" t="str">
        <f aca="false">IF(B765="","",IF(ISNA(MATCH(B765,Prodotti!$A$5:$A$504,0)),"Codice non trovato",IF(OR(C765="",D765=""),"Manca tipo o quantità",IF(C765="Scarico",IF(SUMIFS($D$5:D765,$B$5:B765,B765,$C$5:C765,"Carico")-SUMIFS($D$5:D765,$B$5:B765,B765,$C$5:C765,"Scarico")&lt;0,"Giacenza insufficiente",""),""))))</f>
        <v/>
      </c>
    </row>
    <row r="766" customFormat="false" ht="15" hidden="false" customHeight="false" outlineLevel="0" collapsed="false">
      <c r="A766" s="18"/>
      <c r="B766" s="12"/>
      <c r="C766" s="13"/>
      <c r="D766" s="13"/>
      <c r="E766" s="12"/>
      <c r="F766" s="14"/>
      <c r="G766" s="12"/>
      <c r="H766" s="19" t="str">
        <f aca="false">IF(B766="","",IFERROR(INDEX(Prodotti!$B$5:$B$504,MATCH(B766,Prodotti!$A$5:$A$504,0)),"Codice non trovato"))</f>
        <v/>
      </c>
      <c r="I766" s="17" t="str">
        <f aca="false">IF(OR(D766="",F766=""),"",D766*F766)</f>
        <v/>
      </c>
      <c r="J766" s="17" t="str">
        <f aca="false">IF(OR(C766&lt;&gt;"Scarico",D766="",F766="",B766=""),"",D766*(F766-IFERROR(INDEX(Prodotti!$F$5:$F$504,MATCH(B766,Prodotti!$A$5:$A$504,0)),0)))</f>
        <v/>
      </c>
      <c r="K766" s="19" t="str">
        <f aca="false">IF(B766="","",IF(ISNA(MATCH(B766,Prodotti!$A$5:$A$504,0)),"Codice non trovato",IF(OR(C766="",D766=""),"Manca tipo o quantità",IF(C766="Scarico",IF(SUMIFS($D$5:D766,$B$5:B766,B766,$C$5:C766,"Carico")-SUMIFS($D$5:D766,$B$5:B766,B766,$C$5:C766,"Scarico")&lt;0,"Giacenza insufficiente",""),""))))</f>
        <v/>
      </c>
    </row>
    <row r="767" customFormat="false" ht="15" hidden="false" customHeight="false" outlineLevel="0" collapsed="false">
      <c r="A767" s="18"/>
      <c r="B767" s="12"/>
      <c r="C767" s="13"/>
      <c r="D767" s="13"/>
      <c r="E767" s="12"/>
      <c r="F767" s="14"/>
      <c r="G767" s="12"/>
      <c r="H767" s="19" t="str">
        <f aca="false">IF(B767="","",IFERROR(INDEX(Prodotti!$B$5:$B$504,MATCH(B767,Prodotti!$A$5:$A$504,0)),"Codice non trovato"))</f>
        <v/>
      </c>
      <c r="I767" s="17" t="str">
        <f aca="false">IF(OR(D767="",F767=""),"",D767*F767)</f>
        <v/>
      </c>
      <c r="J767" s="17" t="str">
        <f aca="false">IF(OR(C767&lt;&gt;"Scarico",D767="",F767="",B767=""),"",D767*(F767-IFERROR(INDEX(Prodotti!$F$5:$F$504,MATCH(B767,Prodotti!$A$5:$A$504,0)),0)))</f>
        <v/>
      </c>
      <c r="K767" s="19" t="str">
        <f aca="false">IF(B767="","",IF(ISNA(MATCH(B767,Prodotti!$A$5:$A$504,0)),"Codice non trovato",IF(OR(C767="",D767=""),"Manca tipo o quantità",IF(C767="Scarico",IF(SUMIFS($D$5:D767,$B$5:B767,B767,$C$5:C767,"Carico")-SUMIFS($D$5:D767,$B$5:B767,B767,$C$5:C767,"Scarico")&lt;0,"Giacenza insufficiente",""),""))))</f>
        <v/>
      </c>
    </row>
    <row r="768" customFormat="false" ht="15" hidden="false" customHeight="false" outlineLevel="0" collapsed="false">
      <c r="A768" s="18"/>
      <c r="B768" s="12"/>
      <c r="C768" s="13"/>
      <c r="D768" s="13"/>
      <c r="E768" s="12"/>
      <c r="F768" s="14"/>
      <c r="G768" s="12"/>
      <c r="H768" s="19" t="str">
        <f aca="false">IF(B768="","",IFERROR(INDEX(Prodotti!$B$5:$B$504,MATCH(B768,Prodotti!$A$5:$A$504,0)),"Codice non trovato"))</f>
        <v/>
      </c>
      <c r="I768" s="17" t="str">
        <f aca="false">IF(OR(D768="",F768=""),"",D768*F768)</f>
        <v/>
      </c>
      <c r="J768" s="17" t="str">
        <f aca="false">IF(OR(C768&lt;&gt;"Scarico",D768="",F768="",B768=""),"",D768*(F768-IFERROR(INDEX(Prodotti!$F$5:$F$504,MATCH(B768,Prodotti!$A$5:$A$504,0)),0)))</f>
        <v/>
      </c>
      <c r="K768" s="19" t="str">
        <f aca="false">IF(B768="","",IF(ISNA(MATCH(B768,Prodotti!$A$5:$A$504,0)),"Codice non trovato",IF(OR(C768="",D768=""),"Manca tipo o quantità",IF(C768="Scarico",IF(SUMIFS($D$5:D768,$B$5:B768,B768,$C$5:C768,"Carico")-SUMIFS($D$5:D768,$B$5:B768,B768,$C$5:C768,"Scarico")&lt;0,"Giacenza insufficiente",""),""))))</f>
        <v/>
      </c>
    </row>
    <row r="769" customFormat="false" ht="15" hidden="false" customHeight="false" outlineLevel="0" collapsed="false">
      <c r="A769" s="18"/>
      <c r="B769" s="12"/>
      <c r="C769" s="13"/>
      <c r="D769" s="13"/>
      <c r="E769" s="12"/>
      <c r="F769" s="14"/>
      <c r="G769" s="12"/>
      <c r="H769" s="19" t="str">
        <f aca="false">IF(B769="","",IFERROR(INDEX(Prodotti!$B$5:$B$504,MATCH(B769,Prodotti!$A$5:$A$504,0)),"Codice non trovato"))</f>
        <v/>
      </c>
      <c r="I769" s="17" t="str">
        <f aca="false">IF(OR(D769="",F769=""),"",D769*F769)</f>
        <v/>
      </c>
      <c r="J769" s="17" t="str">
        <f aca="false">IF(OR(C769&lt;&gt;"Scarico",D769="",F769="",B769=""),"",D769*(F769-IFERROR(INDEX(Prodotti!$F$5:$F$504,MATCH(B769,Prodotti!$A$5:$A$504,0)),0)))</f>
        <v/>
      </c>
      <c r="K769" s="19" t="str">
        <f aca="false">IF(B769="","",IF(ISNA(MATCH(B769,Prodotti!$A$5:$A$504,0)),"Codice non trovato",IF(OR(C769="",D769=""),"Manca tipo o quantità",IF(C769="Scarico",IF(SUMIFS($D$5:D769,$B$5:B769,B769,$C$5:C769,"Carico")-SUMIFS($D$5:D769,$B$5:B769,B769,$C$5:C769,"Scarico")&lt;0,"Giacenza insufficiente",""),""))))</f>
        <v/>
      </c>
    </row>
    <row r="770" customFormat="false" ht="15" hidden="false" customHeight="false" outlineLevel="0" collapsed="false">
      <c r="A770" s="18"/>
      <c r="B770" s="12"/>
      <c r="C770" s="13"/>
      <c r="D770" s="13"/>
      <c r="E770" s="12"/>
      <c r="F770" s="14"/>
      <c r="G770" s="12"/>
      <c r="H770" s="19" t="str">
        <f aca="false">IF(B770="","",IFERROR(INDEX(Prodotti!$B$5:$B$504,MATCH(B770,Prodotti!$A$5:$A$504,0)),"Codice non trovato"))</f>
        <v/>
      </c>
      <c r="I770" s="17" t="str">
        <f aca="false">IF(OR(D770="",F770=""),"",D770*F770)</f>
        <v/>
      </c>
      <c r="J770" s="17" t="str">
        <f aca="false">IF(OR(C770&lt;&gt;"Scarico",D770="",F770="",B770=""),"",D770*(F770-IFERROR(INDEX(Prodotti!$F$5:$F$504,MATCH(B770,Prodotti!$A$5:$A$504,0)),0)))</f>
        <v/>
      </c>
      <c r="K770" s="19" t="str">
        <f aca="false">IF(B770="","",IF(ISNA(MATCH(B770,Prodotti!$A$5:$A$504,0)),"Codice non trovato",IF(OR(C770="",D770=""),"Manca tipo o quantità",IF(C770="Scarico",IF(SUMIFS($D$5:D770,$B$5:B770,B770,$C$5:C770,"Carico")-SUMIFS($D$5:D770,$B$5:B770,B770,$C$5:C770,"Scarico")&lt;0,"Giacenza insufficiente",""),""))))</f>
        <v/>
      </c>
    </row>
    <row r="771" customFormat="false" ht="15" hidden="false" customHeight="false" outlineLevel="0" collapsed="false">
      <c r="A771" s="18"/>
      <c r="B771" s="12"/>
      <c r="C771" s="13"/>
      <c r="D771" s="13"/>
      <c r="E771" s="12"/>
      <c r="F771" s="14"/>
      <c r="G771" s="12"/>
      <c r="H771" s="19" t="str">
        <f aca="false">IF(B771="","",IFERROR(INDEX(Prodotti!$B$5:$B$504,MATCH(B771,Prodotti!$A$5:$A$504,0)),"Codice non trovato"))</f>
        <v/>
      </c>
      <c r="I771" s="17" t="str">
        <f aca="false">IF(OR(D771="",F771=""),"",D771*F771)</f>
        <v/>
      </c>
      <c r="J771" s="17" t="str">
        <f aca="false">IF(OR(C771&lt;&gt;"Scarico",D771="",F771="",B771=""),"",D771*(F771-IFERROR(INDEX(Prodotti!$F$5:$F$504,MATCH(B771,Prodotti!$A$5:$A$504,0)),0)))</f>
        <v/>
      </c>
      <c r="K771" s="19" t="str">
        <f aca="false">IF(B771="","",IF(ISNA(MATCH(B771,Prodotti!$A$5:$A$504,0)),"Codice non trovato",IF(OR(C771="",D771=""),"Manca tipo o quantità",IF(C771="Scarico",IF(SUMIFS($D$5:D771,$B$5:B771,B771,$C$5:C771,"Carico")-SUMIFS($D$5:D771,$B$5:B771,B771,$C$5:C771,"Scarico")&lt;0,"Giacenza insufficiente",""),""))))</f>
        <v/>
      </c>
    </row>
    <row r="772" customFormat="false" ht="15" hidden="false" customHeight="false" outlineLevel="0" collapsed="false">
      <c r="A772" s="18"/>
      <c r="B772" s="12"/>
      <c r="C772" s="13"/>
      <c r="D772" s="13"/>
      <c r="E772" s="12"/>
      <c r="F772" s="14"/>
      <c r="G772" s="12"/>
      <c r="H772" s="19" t="str">
        <f aca="false">IF(B772="","",IFERROR(INDEX(Prodotti!$B$5:$B$504,MATCH(B772,Prodotti!$A$5:$A$504,0)),"Codice non trovato"))</f>
        <v/>
      </c>
      <c r="I772" s="17" t="str">
        <f aca="false">IF(OR(D772="",F772=""),"",D772*F772)</f>
        <v/>
      </c>
      <c r="J772" s="17" t="str">
        <f aca="false">IF(OR(C772&lt;&gt;"Scarico",D772="",F772="",B772=""),"",D772*(F772-IFERROR(INDEX(Prodotti!$F$5:$F$504,MATCH(B772,Prodotti!$A$5:$A$504,0)),0)))</f>
        <v/>
      </c>
      <c r="K772" s="19" t="str">
        <f aca="false">IF(B772="","",IF(ISNA(MATCH(B772,Prodotti!$A$5:$A$504,0)),"Codice non trovato",IF(OR(C772="",D772=""),"Manca tipo o quantità",IF(C772="Scarico",IF(SUMIFS($D$5:D772,$B$5:B772,B772,$C$5:C772,"Carico")-SUMIFS($D$5:D772,$B$5:B772,B772,$C$5:C772,"Scarico")&lt;0,"Giacenza insufficiente",""),""))))</f>
        <v/>
      </c>
    </row>
    <row r="773" customFormat="false" ht="15" hidden="false" customHeight="false" outlineLevel="0" collapsed="false">
      <c r="A773" s="18"/>
      <c r="B773" s="12"/>
      <c r="C773" s="13"/>
      <c r="D773" s="13"/>
      <c r="E773" s="12"/>
      <c r="F773" s="14"/>
      <c r="G773" s="12"/>
      <c r="H773" s="19" t="str">
        <f aca="false">IF(B773="","",IFERROR(INDEX(Prodotti!$B$5:$B$504,MATCH(B773,Prodotti!$A$5:$A$504,0)),"Codice non trovato"))</f>
        <v/>
      </c>
      <c r="I773" s="17" t="str">
        <f aca="false">IF(OR(D773="",F773=""),"",D773*F773)</f>
        <v/>
      </c>
      <c r="J773" s="17" t="str">
        <f aca="false">IF(OR(C773&lt;&gt;"Scarico",D773="",F773="",B773=""),"",D773*(F773-IFERROR(INDEX(Prodotti!$F$5:$F$504,MATCH(B773,Prodotti!$A$5:$A$504,0)),0)))</f>
        <v/>
      </c>
      <c r="K773" s="19" t="str">
        <f aca="false">IF(B773="","",IF(ISNA(MATCH(B773,Prodotti!$A$5:$A$504,0)),"Codice non trovato",IF(OR(C773="",D773=""),"Manca tipo o quantità",IF(C773="Scarico",IF(SUMIFS($D$5:D773,$B$5:B773,B773,$C$5:C773,"Carico")-SUMIFS($D$5:D773,$B$5:B773,B773,$C$5:C773,"Scarico")&lt;0,"Giacenza insufficiente",""),""))))</f>
        <v/>
      </c>
    </row>
    <row r="774" customFormat="false" ht="15" hidden="false" customHeight="false" outlineLevel="0" collapsed="false">
      <c r="A774" s="18"/>
      <c r="B774" s="12"/>
      <c r="C774" s="13"/>
      <c r="D774" s="13"/>
      <c r="E774" s="12"/>
      <c r="F774" s="14"/>
      <c r="G774" s="12"/>
      <c r="H774" s="19" t="str">
        <f aca="false">IF(B774="","",IFERROR(INDEX(Prodotti!$B$5:$B$504,MATCH(B774,Prodotti!$A$5:$A$504,0)),"Codice non trovato"))</f>
        <v/>
      </c>
      <c r="I774" s="17" t="str">
        <f aca="false">IF(OR(D774="",F774=""),"",D774*F774)</f>
        <v/>
      </c>
      <c r="J774" s="17" t="str">
        <f aca="false">IF(OR(C774&lt;&gt;"Scarico",D774="",F774="",B774=""),"",D774*(F774-IFERROR(INDEX(Prodotti!$F$5:$F$504,MATCH(B774,Prodotti!$A$5:$A$504,0)),0)))</f>
        <v/>
      </c>
      <c r="K774" s="19" t="str">
        <f aca="false">IF(B774="","",IF(ISNA(MATCH(B774,Prodotti!$A$5:$A$504,0)),"Codice non trovato",IF(OR(C774="",D774=""),"Manca tipo o quantità",IF(C774="Scarico",IF(SUMIFS($D$5:D774,$B$5:B774,B774,$C$5:C774,"Carico")-SUMIFS($D$5:D774,$B$5:B774,B774,$C$5:C774,"Scarico")&lt;0,"Giacenza insufficiente",""),""))))</f>
        <v/>
      </c>
    </row>
    <row r="775" customFormat="false" ht="15" hidden="false" customHeight="false" outlineLevel="0" collapsed="false">
      <c r="A775" s="18"/>
      <c r="B775" s="12"/>
      <c r="C775" s="13"/>
      <c r="D775" s="13"/>
      <c r="E775" s="12"/>
      <c r="F775" s="14"/>
      <c r="G775" s="12"/>
      <c r="H775" s="19" t="str">
        <f aca="false">IF(B775="","",IFERROR(INDEX(Prodotti!$B$5:$B$504,MATCH(B775,Prodotti!$A$5:$A$504,0)),"Codice non trovato"))</f>
        <v/>
      </c>
      <c r="I775" s="17" t="str">
        <f aca="false">IF(OR(D775="",F775=""),"",D775*F775)</f>
        <v/>
      </c>
      <c r="J775" s="17" t="str">
        <f aca="false">IF(OR(C775&lt;&gt;"Scarico",D775="",F775="",B775=""),"",D775*(F775-IFERROR(INDEX(Prodotti!$F$5:$F$504,MATCH(B775,Prodotti!$A$5:$A$504,0)),0)))</f>
        <v/>
      </c>
      <c r="K775" s="19" t="str">
        <f aca="false">IF(B775="","",IF(ISNA(MATCH(B775,Prodotti!$A$5:$A$504,0)),"Codice non trovato",IF(OR(C775="",D775=""),"Manca tipo o quantità",IF(C775="Scarico",IF(SUMIFS($D$5:D775,$B$5:B775,B775,$C$5:C775,"Carico")-SUMIFS($D$5:D775,$B$5:B775,B775,$C$5:C775,"Scarico")&lt;0,"Giacenza insufficiente",""),""))))</f>
        <v/>
      </c>
    </row>
    <row r="776" customFormat="false" ht="15" hidden="false" customHeight="false" outlineLevel="0" collapsed="false">
      <c r="A776" s="18"/>
      <c r="B776" s="12"/>
      <c r="C776" s="13"/>
      <c r="D776" s="13"/>
      <c r="E776" s="12"/>
      <c r="F776" s="14"/>
      <c r="G776" s="12"/>
      <c r="H776" s="19" t="str">
        <f aca="false">IF(B776="","",IFERROR(INDEX(Prodotti!$B$5:$B$504,MATCH(B776,Prodotti!$A$5:$A$504,0)),"Codice non trovato"))</f>
        <v/>
      </c>
      <c r="I776" s="17" t="str">
        <f aca="false">IF(OR(D776="",F776=""),"",D776*F776)</f>
        <v/>
      </c>
      <c r="J776" s="17" t="str">
        <f aca="false">IF(OR(C776&lt;&gt;"Scarico",D776="",F776="",B776=""),"",D776*(F776-IFERROR(INDEX(Prodotti!$F$5:$F$504,MATCH(B776,Prodotti!$A$5:$A$504,0)),0)))</f>
        <v/>
      </c>
      <c r="K776" s="19" t="str">
        <f aca="false">IF(B776="","",IF(ISNA(MATCH(B776,Prodotti!$A$5:$A$504,0)),"Codice non trovato",IF(OR(C776="",D776=""),"Manca tipo o quantità",IF(C776="Scarico",IF(SUMIFS($D$5:D776,$B$5:B776,B776,$C$5:C776,"Carico")-SUMIFS($D$5:D776,$B$5:B776,B776,$C$5:C776,"Scarico")&lt;0,"Giacenza insufficiente",""),""))))</f>
        <v/>
      </c>
    </row>
    <row r="777" customFormat="false" ht="15" hidden="false" customHeight="false" outlineLevel="0" collapsed="false">
      <c r="A777" s="18"/>
      <c r="B777" s="12"/>
      <c r="C777" s="13"/>
      <c r="D777" s="13"/>
      <c r="E777" s="12"/>
      <c r="F777" s="14"/>
      <c r="G777" s="12"/>
      <c r="H777" s="19" t="str">
        <f aca="false">IF(B777="","",IFERROR(INDEX(Prodotti!$B$5:$B$504,MATCH(B777,Prodotti!$A$5:$A$504,0)),"Codice non trovato"))</f>
        <v/>
      </c>
      <c r="I777" s="17" t="str">
        <f aca="false">IF(OR(D777="",F777=""),"",D777*F777)</f>
        <v/>
      </c>
      <c r="J777" s="17" t="str">
        <f aca="false">IF(OR(C777&lt;&gt;"Scarico",D777="",F777="",B777=""),"",D777*(F777-IFERROR(INDEX(Prodotti!$F$5:$F$504,MATCH(B777,Prodotti!$A$5:$A$504,0)),0)))</f>
        <v/>
      </c>
      <c r="K777" s="19" t="str">
        <f aca="false">IF(B777="","",IF(ISNA(MATCH(B777,Prodotti!$A$5:$A$504,0)),"Codice non trovato",IF(OR(C777="",D777=""),"Manca tipo o quantità",IF(C777="Scarico",IF(SUMIFS($D$5:D777,$B$5:B777,B777,$C$5:C777,"Carico")-SUMIFS($D$5:D777,$B$5:B777,B777,$C$5:C777,"Scarico")&lt;0,"Giacenza insufficiente",""),""))))</f>
        <v/>
      </c>
    </row>
    <row r="778" customFormat="false" ht="15" hidden="false" customHeight="false" outlineLevel="0" collapsed="false">
      <c r="A778" s="18"/>
      <c r="B778" s="12"/>
      <c r="C778" s="13"/>
      <c r="D778" s="13"/>
      <c r="E778" s="12"/>
      <c r="F778" s="14"/>
      <c r="G778" s="12"/>
      <c r="H778" s="19" t="str">
        <f aca="false">IF(B778="","",IFERROR(INDEX(Prodotti!$B$5:$B$504,MATCH(B778,Prodotti!$A$5:$A$504,0)),"Codice non trovato"))</f>
        <v/>
      </c>
      <c r="I778" s="17" t="str">
        <f aca="false">IF(OR(D778="",F778=""),"",D778*F778)</f>
        <v/>
      </c>
      <c r="J778" s="17" t="str">
        <f aca="false">IF(OR(C778&lt;&gt;"Scarico",D778="",F778="",B778=""),"",D778*(F778-IFERROR(INDEX(Prodotti!$F$5:$F$504,MATCH(B778,Prodotti!$A$5:$A$504,0)),0)))</f>
        <v/>
      </c>
      <c r="K778" s="19" t="str">
        <f aca="false">IF(B778="","",IF(ISNA(MATCH(B778,Prodotti!$A$5:$A$504,0)),"Codice non trovato",IF(OR(C778="",D778=""),"Manca tipo o quantità",IF(C778="Scarico",IF(SUMIFS($D$5:D778,$B$5:B778,B778,$C$5:C778,"Carico")-SUMIFS($D$5:D778,$B$5:B778,B778,$C$5:C778,"Scarico")&lt;0,"Giacenza insufficiente",""),""))))</f>
        <v/>
      </c>
    </row>
    <row r="779" customFormat="false" ht="15" hidden="false" customHeight="false" outlineLevel="0" collapsed="false">
      <c r="A779" s="18"/>
      <c r="B779" s="12"/>
      <c r="C779" s="13"/>
      <c r="D779" s="13"/>
      <c r="E779" s="12"/>
      <c r="F779" s="14"/>
      <c r="G779" s="12"/>
      <c r="H779" s="19" t="str">
        <f aca="false">IF(B779="","",IFERROR(INDEX(Prodotti!$B$5:$B$504,MATCH(B779,Prodotti!$A$5:$A$504,0)),"Codice non trovato"))</f>
        <v/>
      </c>
      <c r="I779" s="17" t="str">
        <f aca="false">IF(OR(D779="",F779=""),"",D779*F779)</f>
        <v/>
      </c>
      <c r="J779" s="17" t="str">
        <f aca="false">IF(OR(C779&lt;&gt;"Scarico",D779="",F779="",B779=""),"",D779*(F779-IFERROR(INDEX(Prodotti!$F$5:$F$504,MATCH(B779,Prodotti!$A$5:$A$504,0)),0)))</f>
        <v/>
      </c>
      <c r="K779" s="19" t="str">
        <f aca="false">IF(B779="","",IF(ISNA(MATCH(B779,Prodotti!$A$5:$A$504,0)),"Codice non trovato",IF(OR(C779="",D779=""),"Manca tipo o quantità",IF(C779="Scarico",IF(SUMIFS($D$5:D779,$B$5:B779,B779,$C$5:C779,"Carico")-SUMIFS($D$5:D779,$B$5:B779,B779,$C$5:C779,"Scarico")&lt;0,"Giacenza insufficiente",""),""))))</f>
        <v/>
      </c>
    </row>
    <row r="780" customFormat="false" ht="15" hidden="false" customHeight="false" outlineLevel="0" collapsed="false">
      <c r="A780" s="18"/>
      <c r="B780" s="12"/>
      <c r="C780" s="13"/>
      <c r="D780" s="13"/>
      <c r="E780" s="12"/>
      <c r="F780" s="14"/>
      <c r="G780" s="12"/>
      <c r="H780" s="19" t="str">
        <f aca="false">IF(B780="","",IFERROR(INDEX(Prodotti!$B$5:$B$504,MATCH(B780,Prodotti!$A$5:$A$504,0)),"Codice non trovato"))</f>
        <v/>
      </c>
      <c r="I780" s="17" t="str">
        <f aca="false">IF(OR(D780="",F780=""),"",D780*F780)</f>
        <v/>
      </c>
      <c r="J780" s="17" t="str">
        <f aca="false">IF(OR(C780&lt;&gt;"Scarico",D780="",F780="",B780=""),"",D780*(F780-IFERROR(INDEX(Prodotti!$F$5:$F$504,MATCH(B780,Prodotti!$A$5:$A$504,0)),0)))</f>
        <v/>
      </c>
      <c r="K780" s="19" t="str">
        <f aca="false">IF(B780="","",IF(ISNA(MATCH(B780,Prodotti!$A$5:$A$504,0)),"Codice non trovato",IF(OR(C780="",D780=""),"Manca tipo o quantità",IF(C780="Scarico",IF(SUMIFS($D$5:D780,$B$5:B780,B780,$C$5:C780,"Carico")-SUMIFS($D$5:D780,$B$5:B780,B780,$C$5:C780,"Scarico")&lt;0,"Giacenza insufficiente",""),""))))</f>
        <v/>
      </c>
    </row>
    <row r="781" customFormat="false" ht="15" hidden="false" customHeight="false" outlineLevel="0" collapsed="false">
      <c r="A781" s="18"/>
      <c r="B781" s="12"/>
      <c r="C781" s="13"/>
      <c r="D781" s="13"/>
      <c r="E781" s="12"/>
      <c r="F781" s="14"/>
      <c r="G781" s="12"/>
      <c r="H781" s="19" t="str">
        <f aca="false">IF(B781="","",IFERROR(INDEX(Prodotti!$B$5:$B$504,MATCH(B781,Prodotti!$A$5:$A$504,0)),"Codice non trovato"))</f>
        <v/>
      </c>
      <c r="I781" s="17" t="str">
        <f aca="false">IF(OR(D781="",F781=""),"",D781*F781)</f>
        <v/>
      </c>
      <c r="J781" s="17" t="str">
        <f aca="false">IF(OR(C781&lt;&gt;"Scarico",D781="",F781="",B781=""),"",D781*(F781-IFERROR(INDEX(Prodotti!$F$5:$F$504,MATCH(B781,Prodotti!$A$5:$A$504,0)),0)))</f>
        <v/>
      </c>
      <c r="K781" s="19" t="str">
        <f aca="false">IF(B781="","",IF(ISNA(MATCH(B781,Prodotti!$A$5:$A$504,0)),"Codice non trovato",IF(OR(C781="",D781=""),"Manca tipo o quantità",IF(C781="Scarico",IF(SUMIFS($D$5:D781,$B$5:B781,B781,$C$5:C781,"Carico")-SUMIFS($D$5:D781,$B$5:B781,B781,$C$5:C781,"Scarico")&lt;0,"Giacenza insufficiente",""),""))))</f>
        <v/>
      </c>
    </row>
    <row r="782" customFormat="false" ht="15" hidden="false" customHeight="false" outlineLevel="0" collapsed="false">
      <c r="A782" s="18"/>
      <c r="B782" s="12"/>
      <c r="C782" s="13"/>
      <c r="D782" s="13"/>
      <c r="E782" s="12"/>
      <c r="F782" s="14"/>
      <c r="G782" s="12"/>
      <c r="H782" s="19" t="str">
        <f aca="false">IF(B782="","",IFERROR(INDEX(Prodotti!$B$5:$B$504,MATCH(B782,Prodotti!$A$5:$A$504,0)),"Codice non trovato"))</f>
        <v/>
      </c>
      <c r="I782" s="17" t="str">
        <f aca="false">IF(OR(D782="",F782=""),"",D782*F782)</f>
        <v/>
      </c>
      <c r="J782" s="17" t="str">
        <f aca="false">IF(OR(C782&lt;&gt;"Scarico",D782="",F782="",B782=""),"",D782*(F782-IFERROR(INDEX(Prodotti!$F$5:$F$504,MATCH(B782,Prodotti!$A$5:$A$504,0)),0)))</f>
        <v/>
      </c>
      <c r="K782" s="19" t="str">
        <f aca="false">IF(B782="","",IF(ISNA(MATCH(B782,Prodotti!$A$5:$A$504,0)),"Codice non trovato",IF(OR(C782="",D782=""),"Manca tipo o quantità",IF(C782="Scarico",IF(SUMIFS($D$5:D782,$B$5:B782,B782,$C$5:C782,"Carico")-SUMIFS($D$5:D782,$B$5:B782,B782,$C$5:C782,"Scarico")&lt;0,"Giacenza insufficiente",""),""))))</f>
        <v/>
      </c>
    </row>
    <row r="783" customFormat="false" ht="15" hidden="false" customHeight="false" outlineLevel="0" collapsed="false">
      <c r="A783" s="18"/>
      <c r="B783" s="12"/>
      <c r="C783" s="13"/>
      <c r="D783" s="13"/>
      <c r="E783" s="12"/>
      <c r="F783" s="14"/>
      <c r="G783" s="12"/>
      <c r="H783" s="19" t="str">
        <f aca="false">IF(B783="","",IFERROR(INDEX(Prodotti!$B$5:$B$504,MATCH(B783,Prodotti!$A$5:$A$504,0)),"Codice non trovato"))</f>
        <v/>
      </c>
      <c r="I783" s="17" t="str">
        <f aca="false">IF(OR(D783="",F783=""),"",D783*F783)</f>
        <v/>
      </c>
      <c r="J783" s="17" t="str">
        <f aca="false">IF(OR(C783&lt;&gt;"Scarico",D783="",F783="",B783=""),"",D783*(F783-IFERROR(INDEX(Prodotti!$F$5:$F$504,MATCH(B783,Prodotti!$A$5:$A$504,0)),0)))</f>
        <v/>
      </c>
      <c r="K783" s="19" t="str">
        <f aca="false">IF(B783="","",IF(ISNA(MATCH(B783,Prodotti!$A$5:$A$504,0)),"Codice non trovato",IF(OR(C783="",D783=""),"Manca tipo o quantità",IF(C783="Scarico",IF(SUMIFS($D$5:D783,$B$5:B783,B783,$C$5:C783,"Carico")-SUMIFS($D$5:D783,$B$5:B783,B783,$C$5:C783,"Scarico")&lt;0,"Giacenza insufficiente",""),""))))</f>
        <v/>
      </c>
    </row>
    <row r="784" customFormat="false" ht="15" hidden="false" customHeight="false" outlineLevel="0" collapsed="false">
      <c r="A784" s="18"/>
      <c r="B784" s="12"/>
      <c r="C784" s="13"/>
      <c r="D784" s="13"/>
      <c r="E784" s="12"/>
      <c r="F784" s="14"/>
      <c r="G784" s="12"/>
      <c r="H784" s="19" t="str">
        <f aca="false">IF(B784="","",IFERROR(INDEX(Prodotti!$B$5:$B$504,MATCH(B784,Prodotti!$A$5:$A$504,0)),"Codice non trovato"))</f>
        <v/>
      </c>
      <c r="I784" s="17" t="str">
        <f aca="false">IF(OR(D784="",F784=""),"",D784*F784)</f>
        <v/>
      </c>
      <c r="J784" s="17" t="str">
        <f aca="false">IF(OR(C784&lt;&gt;"Scarico",D784="",F784="",B784=""),"",D784*(F784-IFERROR(INDEX(Prodotti!$F$5:$F$504,MATCH(B784,Prodotti!$A$5:$A$504,0)),0)))</f>
        <v/>
      </c>
      <c r="K784" s="19" t="str">
        <f aca="false">IF(B784="","",IF(ISNA(MATCH(B784,Prodotti!$A$5:$A$504,0)),"Codice non trovato",IF(OR(C784="",D784=""),"Manca tipo o quantità",IF(C784="Scarico",IF(SUMIFS($D$5:D784,$B$5:B784,B784,$C$5:C784,"Carico")-SUMIFS($D$5:D784,$B$5:B784,B784,$C$5:C784,"Scarico")&lt;0,"Giacenza insufficiente",""),""))))</f>
        <v/>
      </c>
    </row>
    <row r="785" customFormat="false" ht="15" hidden="false" customHeight="false" outlineLevel="0" collapsed="false">
      <c r="A785" s="18"/>
      <c r="B785" s="12"/>
      <c r="C785" s="13"/>
      <c r="D785" s="13"/>
      <c r="E785" s="12"/>
      <c r="F785" s="14"/>
      <c r="G785" s="12"/>
      <c r="H785" s="19" t="str">
        <f aca="false">IF(B785="","",IFERROR(INDEX(Prodotti!$B$5:$B$504,MATCH(B785,Prodotti!$A$5:$A$504,0)),"Codice non trovato"))</f>
        <v/>
      </c>
      <c r="I785" s="17" t="str">
        <f aca="false">IF(OR(D785="",F785=""),"",D785*F785)</f>
        <v/>
      </c>
      <c r="J785" s="17" t="str">
        <f aca="false">IF(OR(C785&lt;&gt;"Scarico",D785="",F785="",B785=""),"",D785*(F785-IFERROR(INDEX(Prodotti!$F$5:$F$504,MATCH(B785,Prodotti!$A$5:$A$504,0)),0)))</f>
        <v/>
      </c>
      <c r="K785" s="19" t="str">
        <f aca="false">IF(B785="","",IF(ISNA(MATCH(B785,Prodotti!$A$5:$A$504,0)),"Codice non trovato",IF(OR(C785="",D785=""),"Manca tipo o quantità",IF(C785="Scarico",IF(SUMIFS($D$5:D785,$B$5:B785,B785,$C$5:C785,"Carico")-SUMIFS($D$5:D785,$B$5:B785,B785,$C$5:C785,"Scarico")&lt;0,"Giacenza insufficiente",""),""))))</f>
        <v/>
      </c>
    </row>
    <row r="786" customFormat="false" ht="15" hidden="false" customHeight="false" outlineLevel="0" collapsed="false">
      <c r="A786" s="18"/>
      <c r="B786" s="12"/>
      <c r="C786" s="13"/>
      <c r="D786" s="13"/>
      <c r="E786" s="12"/>
      <c r="F786" s="14"/>
      <c r="G786" s="12"/>
      <c r="H786" s="19" t="str">
        <f aca="false">IF(B786="","",IFERROR(INDEX(Prodotti!$B$5:$B$504,MATCH(B786,Prodotti!$A$5:$A$504,0)),"Codice non trovato"))</f>
        <v/>
      </c>
      <c r="I786" s="17" t="str">
        <f aca="false">IF(OR(D786="",F786=""),"",D786*F786)</f>
        <v/>
      </c>
      <c r="J786" s="17" t="str">
        <f aca="false">IF(OR(C786&lt;&gt;"Scarico",D786="",F786="",B786=""),"",D786*(F786-IFERROR(INDEX(Prodotti!$F$5:$F$504,MATCH(B786,Prodotti!$A$5:$A$504,0)),0)))</f>
        <v/>
      </c>
      <c r="K786" s="19" t="str">
        <f aca="false">IF(B786="","",IF(ISNA(MATCH(B786,Prodotti!$A$5:$A$504,0)),"Codice non trovato",IF(OR(C786="",D786=""),"Manca tipo o quantità",IF(C786="Scarico",IF(SUMIFS($D$5:D786,$B$5:B786,B786,$C$5:C786,"Carico")-SUMIFS($D$5:D786,$B$5:B786,B786,$C$5:C786,"Scarico")&lt;0,"Giacenza insufficiente",""),""))))</f>
        <v/>
      </c>
    </row>
    <row r="787" customFormat="false" ht="15" hidden="false" customHeight="false" outlineLevel="0" collapsed="false">
      <c r="A787" s="18"/>
      <c r="B787" s="12"/>
      <c r="C787" s="13"/>
      <c r="D787" s="13"/>
      <c r="E787" s="12"/>
      <c r="F787" s="14"/>
      <c r="G787" s="12"/>
      <c r="H787" s="19" t="str">
        <f aca="false">IF(B787="","",IFERROR(INDEX(Prodotti!$B$5:$B$504,MATCH(B787,Prodotti!$A$5:$A$504,0)),"Codice non trovato"))</f>
        <v/>
      </c>
      <c r="I787" s="17" t="str">
        <f aca="false">IF(OR(D787="",F787=""),"",D787*F787)</f>
        <v/>
      </c>
      <c r="J787" s="17" t="str">
        <f aca="false">IF(OR(C787&lt;&gt;"Scarico",D787="",F787="",B787=""),"",D787*(F787-IFERROR(INDEX(Prodotti!$F$5:$F$504,MATCH(B787,Prodotti!$A$5:$A$504,0)),0)))</f>
        <v/>
      </c>
      <c r="K787" s="19" t="str">
        <f aca="false">IF(B787="","",IF(ISNA(MATCH(B787,Prodotti!$A$5:$A$504,0)),"Codice non trovato",IF(OR(C787="",D787=""),"Manca tipo o quantità",IF(C787="Scarico",IF(SUMIFS($D$5:D787,$B$5:B787,B787,$C$5:C787,"Carico")-SUMIFS($D$5:D787,$B$5:B787,B787,$C$5:C787,"Scarico")&lt;0,"Giacenza insufficiente",""),""))))</f>
        <v/>
      </c>
    </row>
    <row r="788" customFormat="false" ht="15" hidden="false" customHeight="false" outlineLevel="0" collapsed="false">
      <c r="A788" s="18"/>
      <c r="B788" s="12"/>
      <c r="C788" s="13"/>
      <c r="D788" s="13"/>
      <c r="E788" s="12"/>
      <c r="F788" s="14"/>
      <c r="G788" s="12"/>
      <c r="H788" s="19" t="str">
        <f aca="false">IF(B788="","",IFERROR(INDEX(Prodotti!$B$5:$B$504,MATCH(B788,Prodotti!$A$5:$A$504,0)),"Codice non trovato"))</f>
        <v/>
      </c>
      <c r="I788" s="17" t="str">
        <f aca="false">IF(OR(D788="",F788=""),"",D788*F788)</f>
        <v/>
      </c>
      <c r="J788" s="17" t="str">
        <f aca="false">IF(OR(C788&lt;&gt;"Scarico",D788="",F788="",B788=""),"",D788*(F788-IFERROR(INDEX(Prodotti!$F$5:$F$504,MATCH(B788,Prodotti!$A$5:$A$504,0)),0)))</f>
        <v/>
      </c>
      <c r="K788" s="19" t="str">
        <f aca="false">IF(B788="","",IF(ISNA(MATCH(B788,Prodotti!$A$5:$A$504,0)),"Codice non trovato",IF(OR(C788="",D788=""),"Manca tipo o quantità",IF(C788="Scarico",IF(SUMIFS($D$5:D788,$B$5:B788,B788,$C$5:C788,"Carico")-SUMIFS($D$5:D788,$B$5:B788,B788,$C$5:C788,"Scarico")&lt;0,"Giacenza insufficiente",""),""))))</f>
        <v/>
      </c>
    </row>
    <row r="789" customFormat="false" ht="15" hidden="false" customHeight="false" outlineLevel="0" collapsed="false">
      <c r="A789" s="18"/>
      <c r="B789" s="12"/>
      <c r="C789" s="13"/>
      <c r="D789" s="13"/>
      <c r="E789" s="12"/>
      <c r="F789" s="14"/>
      <c r="G789" s="12"/>
      <c r="H789" s="19" t="str">
        <f aca="false">IF(B789="","",IFERROR(INDEX(Prodotti!$B$5:$B$504,MATCH(B789,Prodotti!$A$5:$A$504,0)),"Codice non trovato"))</f>
        <v/>
      </c>
      <c r="I789" s="17" t="str">
        <f aca="false">IF(OR(D789="",F789=""),"",D789*F789)</f>
        <v/>
      </c>
      <c r="J789" s="17" t="str">
        <f aca="false">IF(OR(C789&lt;&gt;"Scarico",D789="",F789="",B789=""),"",D789*(F789-IFERROR(INDEX(Prodotti!$F$5:$F$504,MATCH(B789,Prodotti!$A$5:$A$504,0)),0)))</f>
        <v/>
      </c>
      <c r="K789" s="19" t="str">
        <f aca="false">IF(B789="","",IF(ISNA(MATCH(B789,Prodotti!$A$5:$A$504,0)),"Codice non trovato",IF(OR(C789="",D789=""),"Manca tipo o quantità",IF(C789="Scarico",IF(SUMIFS($D$5:D789,$B$5:B789,B789,$C$5:C789,"Carico")-SUMIFS($D$5:D789,$B$5:B789,B789,$C$5:C789,"Scarico")&lt;0,"Giacenza insufficiente",""),""))))</f>
        <v/>
      </c>
    </row>
    <row r="790" customFormat="false" ht="15" hidden="false" customHeight="false" outlineLevel="0" collapsed="false">
      <c r="A790" s="18"/>
      <c r="B790" s="12"/>
      <c r="C790" s="13"/>
      <c r="D790" s="13"/>
      <c r="E790" s="12"/>
      <c r="F790" s="14"/>
      <c r="G790" s="12"/>
      <c r="H790" s="19" t="str">
        <f aca="false">IF(B790="","",IFERROR(INDEX(Prodotti!$B$5:$B$504,MATCH(B790,Prodotti!$A$5:$A$504,0)),"Codice non trovato"))</f>
        <v/>
      </c>
      <c r="I790" s="17" t="str">
        <f aca="false">IF(OR(D790="",F790=""),"",D790*F790)</f>
        <v/>
      </c>
      <c r="J790" s="17" t="str">
        <f aca="false">IF(OR(C790&lt;&gt;"Scarico",D790="",F790="",B790=""),"",D790*(F790-IFERROR(INDEX(Prodotti!$F$5:$F$504,MATCH(B790,Prodotti!$A$5:$A$504,0)),0)))</f>
        <v/>
      </c>
      <c r="K790" s="19" t="str">
        <f aca="false">IF(B790="","",IF(ISNA(MATCH(B790,Prodotti!$A$5:$A$504,0)),"Codice non trovato",IF(OR(C790="",D790=""),"Manca tipo o quantità",IF(C790="Scarico",IF(SUMIFS($D$5:D790,$B$5:B790,B790,$C$5:C790,"Carico")-SUMIFS($D$5:D790,$B$5:B790,B790,$C$5:C790,"Scarico")&lt;0,"Giacenza insufficiente",""),""))))</f>
        <v/>
      </c>
    </row>
    <row r="791" customFormat="false" ht="15" hidden="false" customHeight="false" outlineLevel="0" collapsed="false">
      <c r="A791" s="18"/>
      <c r="B791" s="12"/>
      <c r="C791" s="13"/>
      <c r="D791" s="13"/>
      <c r="E791" s="12"/>
      <c r="F791" s="14"/>
      <c r="G791" s="12"/>
      <c r="H791" s="19" t="str">
        <f aca="false">IF(B791="","",IFERROR(INDEX(Prodotti!$B$5:$B$504,MATCH(B791,Prodotti!$A$5:$A$504,0)),"Codice non trovato"))</f>
        <v/>
      </c>
      <c r="I791" s="17" t="str">
        <f aca="false">IF(OR(D791="",F791=""),"",D791*F791)</f>
        <v/>
      </c>
      <c r="J791" s="17" t="str">
        <f aca="false">IF(OR(C791&lt;&gt;"Scarico",D791="",F791="",B791=""),"",D791*(F791-IFERROR(INDEX(Prodotti!$F$5:$F$504,MATCH(B791,Prodotti!$A$5:$A$504,0)),0)))</f>
        <v/>
      </c>
      <c r="K791" s="19" t="str">
        <f aca="false">IF(B791="","",IF(ISNA(MATCH(B791,Prodotti!$A$5:$A$504,0)),"Codice non trovato",IF(OR(C791="",D791=""),"Manca tipo o quantità",IF(C791="Scarico",IF(SUMIFS($D$5:D791,$B$5:B791,B791,$C$5:C791,"Carico")-SUMIFS($D$5:D791,$B$5:B791,B791,$C$5:C791,"Scarico")&lt;0,"Giacenza insufficiente",""),""))))</f>
        <v/>
      </c>
    </row>
    <row r="792" customFormat="false" ht="15" hidden="false" customHeight="false" outlineLevel="0" collapsed="false">
      <c r="A792" s="18"/>
      <c r="B792" s="12"/>
      <c r="C792" s="13"/>
      <c r="D792" s="13"/>
      <c r="E792" s="12"/>
      <c r="F792" s="14"/>
      <c r="G792" s="12"/>
      <c r="H792" s="19" t="str">
        <f aca="false">IF(B792="","",IFERROR(INDEX(Prodotti!$B$5:$B$504,MATCH(B792,Prodotti!$A$5:$A$504,0)),"Codice non trovato"))</f>
        <v/>
      </c>
      <c r="I792" s="17" t="str">
        <f aca="false">IF(OR(D792="",F792=""),"",D792*F792)</f>
        <v/>
      </c>
      <c r="J792" s="17" t="str">
        <f aca="false">IF(OR(C792&lt;&gt;"Scarico",D792="",F792="",B792=""),"",D792*(F792-IFERROR(INDEX(Prodotti!$F$5:$F$504,MATCH(B792,Prodotti!$A$5:$A$504,0)),0)))</f>
        <v/>
      </c>
      <c r="K792" s="19" t="str">
        <f aca="false">IF(B792="","",IF(ISNA(MATCH(B792,Prodotti!$A$5:$A$504,0)),"Codice non trovato",IF(OR(C792="",D792=""),"Manca tipo o quantità",IF(C792="Scarico",IF(SUMIFS($D$5:D792,$B$5:B792,B792,$C$5:C792,"Carico")-SUMIFS($D$5:D792,$B$5:B792,B792,$C$5:C792,"Scarico")&lt;0,"Giacenza insufficiente",""),""))))</f>
        <v/>
      </c>
    </row>
    <row r="793" customFormat="false" ht="15" hidden="false" customHeight="false" outlineLevel="0" collapsed="false">
      <c r="A793" s="18"/>
      <c r="B793" s="12"/>
      <c r="C793" s="13"/>
      <c r="D793" s="13"/>
      <c r="E793" s="12"/>
      <c r="F793" s="14"/>
      <c r="G793" s="12"/>
      <c r="H793" s="19" t="str">
        <f aca="false">IF(B793="","",IFERROR(INDEX(Prodotti!$B$5:$B$504,MATCH(B793,Prodotti!$A$5:$A$504,0)),"Codice non trovato"))</f>
        <v/>
      </c>
      <c r="I793" s="17" t="str">
        <f aca="false">IF(OR(D793="",F793=""),"",D793*F793)</f>
        <v/>
      </c>
      <c r="J793" s="17" t="str">
        <f aca="false">IF(OR(C793&lt;&gt;"Scarico",D793="",F793="",B793=""),"",D793*(F793-IFERROR(INDEX(Prodotti!$F$5:$F$504,MATCH(B793,Prodotti!$A$5:$A$504,0)),0)))</f>
        <v/>
      </c>
      <c r="K793" s="19" t="str">
        <f aca="false">IF(B793="","",IF(ISNA(MATCH(B793,Prodotti!$A$5:$A$504,0)),"Codice non trovato",IF(OR(C793="",D793=""),"Manca tipo o quantità",IF(C793="Scarico",IF(SUMIFS($D$5:D793,$B$5:B793,B793,$C$5:C793,"Carico")-SUMIFS($D$5:D793,$B$5:B793,B793,$C$5:C793,"Scarico")&lt;0,"Giacenza insufficiente",""),""))))</f>
        <v/>
      </c>
    </row>
    <row r="794" customFormat="false" ht="15" hidden="false" customHeight="false" outlineLevel="0" collapsed="false">
      <c r="A794" s="18"/>
      <c r="B794" s="12"/>
      <c r="C794" s="13"/>
      <c r="D794" s="13"/>
      <c r="E794" s="12"/>
      <c r="F794" s="14"/>
      <c r="G794" s="12"/>
      <c r="H794" s="19" t="str">
        <f aca="false">IF(B794="","",IFERROR(INDEX(Prodotti!$B$5:$B$504,MATCH(B794,Prodotti!$A$5:$A$504,0)),"Codice non trovato"))</f>
        <v/>
      </c>
      <c r="I794" s="17" t="str">
        <f aca="false">IF(OR(D794="",F794=""),"",D794*F794)</f>
        <v/>
      </c>
      <c r="J794" s="17" t="str">
        <f aca="false">IF(OR(C794&lt;&gt;"Scarico",D794="",F794="",B794=""),"",D794*(F794-IFERROR(INDEX(Prodotti!$F$5:$F$504,MATCH(B794,Prodotti!$A$5:$A$504,0)),0)))</f>
        <v/>
      </c>
      <c r="K794" s="19" t="str">
        <f aca="false">IF(B794="","",IF(ISNA(MATCH(B794,Prodotti!$A$5:$A$504,0)),"Codice non trovato",IF(OR(C794="",D794=""),"Manca tipo o quantità",IF(C794="Scarico",IF(SUMIFS($D$5:D794,$B$5:B794,B794,$C$5:C794,"Carico")-SUMIFS($D$5:D794,$B$5:B794,B794,$C$5:C794,"Scarico")&lt;0,"Giacenza insufficiente",""),""))))</f>
        <v/>
      </c>
    </row>
    <row r="795" customFormat="false" ht="15" hidden="false" customHeight="false" outlineLevel="0" collapsed="false">
      <c r="A795" s="18"/>
      <c r="B795" s="12"/>
      <c r="C795" s="13"/>
      <c r="D795" s="13"/>
      <c r="E795" s="12"/>
      <c r="F795" s="14"/>
      <c r="G795" s="12"/>
      <c r="H795" s="19" t="str">
        <f aca="false">IF(B795="","",IFERROR(INDEX(Prodotti!$B$5:$B$504,MATCH(B795,Prodotti!$A$5:$A$504,0)),"Codice non trovato"))</f>
        <v/>
      </c>
      <c r="I795" s="17" t="str">
        <f aca="false">IF(OR(D795="",F795=""),"",D795*F795)</f>
        <v/>
      </c>
      <c r="J795" s="17" t="str">
        <f aca="false">IF(OR(C795&lt;&gt;"Scarico",D795="",F795="",B795=""),"",D795*(F795-IFERROR(INDEX(Prodotti!$F$5:$F$504,MATCH(B795,Prodotti!$A$5:$A$504,0)),0)))</f>
        <v/>
      </c>
      <c r="K795" s="19" t="str">
        <f aca="false">IF(B795="","",IF(ISNA(MATCH(B795,Prodotti!$A$5:$A$504,0)),"Codice non trovato",IF(OR(C795="",D795=""),"Manca tipo o quantità",IF(C795="Scarico",IF(SUMIFS($D$5:D795,$B$5:B795,B795,$C$5:C795,"Carico")-SUMIFS($D$5:D795,$B$5:B795,B795,$C$5:C795,"Scarico")&lt;0,"Giacenza insufficiente",""),""))))</f>
        <v/>
      </c>
    </row>
    <row r="796" customFormat="false" ht="15" hidden="false" customHeight="false" outlineLevel="0" collapsed="false">
      <c r="A796" s="18"/>
      <c r="B796" s="12"/>
      <c r="C796" s="13"/>
      <c r="D796" s="13"/>
      <c r="E796" s="12"/>
      <c r="F796" s="14"/>
      <c r="G796" s="12"/>
      <c r="H796" s="19" t="str">
        <f aca="false">IF(B796="","",IFERROR(INDEX(Prodotti!$B$5:$B$504,MATCH(B796,Prodotti!$A$5:$A$504,0)),"Codice non trovato"))</f>
        <v/>
      </c>
      <c r="I796" s="17" t="str">
        <f aca="false">IF(OR(D796="",F796=""),"",D796*F796)</f>
        <v/>
      </c>
      <c r="J796" s="17" t="str">
        <f aca="false">IF(OR(C796&lt;&gt;"Scarico",D796="",F796="",B796=""),"",D796*(F796-IFERROR(INDEX(Prodotti!$F$5:$F$504,MATCH(B796,Prodotti!$A$5:$A$504,0)),0)))</f>
        <v/>
      </c>
      <c r="K796" s="19" t="str">
        <f aca="false">IF(B796="","",IF(ISNA(MATCH(B796,Prodotti!$A$5:$A$504,0)),"Codice non trovato",IF(OR(C796="",D796=""),"Manca tipo o quantità",IF(C796="Scarico",IF(SUMIFS($D$5:D796,$B$5:B796,B796,$C$5:C796,"Carico")-SUMIFS($D$5:D796,$B$5:B796,B796,$C$5:C796,"Scarico")&lt;0,"Giacenza insufficiente",""),""))))</f>
        <v/>
      </c>
    </row>
    <row r="797" customFormat="false" ht="15" hidden="false" customHeight="false" outlineLevel="0" collapsed="false">
      <c r="A797" s="18"/>
      <c r="B797" s="12"/>
      <c r="C797" s="13"/>
      <c r="D797" s="13"/>
      <c r="E797" s="12"/>
      <c r="F797" s="14"/>
      <c r="G797" s="12"/>
      <c r="H797" s="19" t="str">
        <f aca="false">IF(B797="","",IFERROR(INDEX(Prodotti!$B$5:$B$504,MATCH(B797,Prodotti!$A$5:$A$504,0)),"Codice non trovato"))</f>
        <v/>
      </c>
      <c r="I797" s="17" t="str">
        <f aca="false">IF(OR(D797="",F797=""),"",D797*F797)</f>
        <v/>
      </c>
      <c r="J797" s="17" t="str">
        <f aca="false">IF(OR(C797&lt;&gt;"Scarico",D797="",F797="",B797=""),"",D797*(F797-IFERROR(INDEX(Prodotti!$F$5:$F$504,MATCH(B797,Prodotti!$A$5:$A$504,0)),0)))</f>
        <v/>
      </c>
      <c r="K797" s="19" t="str">
        <f aca="false">IF(B797="","",IF(ISNA(MATCH(B797,Prodotti!$A$5:$A$504,0)),"Codice non trovato",IF(OR(C797="",D797=""),"Manca tipo o quantità",IF(C797="Scarico",IF(SUMIFS($D$5:D797,$B$5:B797,B797,$C$5:C797,"Carico")-SUMIFS($D$5:D797,$B$5:B797,B797,$C$5:C797,"Scarico")&lt;0,"Giacenza insufficiente",""),""))))</f>
        <v/>
      </c>
    </row>
    <row r="798" customFormat="false" ht="15" hidden="false" customHeight="false" outlineLevel="0" collapsed="false">
      <c r="A798" s="18"/>
      <c r="B798" s="12"/>
      <c r="C798" s="13"/>
      <c r="D798" s="13"/>
      <c r="E798" s="12"/>
      <c r="F798" s="14"/>
      <c r="G798" s="12"/>
      <c r="H798" s="19" t="str">
        <f aca="false">IF(B798="","",IFERROR(INDEX(Prodotti!$B$5:$B$504,MATCH(B798,Prodotti!$A$5:$A$504,0)),"Codice non trovato"))</f>
        <v/>
      </c>
      <c r="I798" s="17" t="str">
        <f aca="false">IF(OR(D798="",F798=""),"",D798*F798)</f>
        <v/>
      </c>
      <c r="J798" s="17" t="str">
        <f aca="false">IF(OR(C798&lt;&gt;"Scarico",D798="",F798="",B798=""),"",D798*(F798-IFERROR(INDEX(Prodotti!$F$5:$F$504,MATCH(B798,Prodotti!$A$5:$A$504,0)),0)))</f>
        <v/>
      </c>
      <c r="K798" s="19" t="str">
        <f aca="false">IF(B798="","",IF(ISNA(MATCH(B798,Prodotti!$A$5:$A$504,0)),"Codice non trovato",IF(OR(C798="",D798=""),"Manca tipo o quantità",IF(C798="Scarico",IF(SUMIFS($D$5:D798,$B$5:B798,B798,$C$5:C798,"Carico")-SUMIFS($D$5:D798,$B$5:B798,B798,$C$5:C798,"Scarico")&lt;0,"Giacenza insufficiente",""),""))))</f>
        <v/>
      </c>
    </row>
    <row r="799" customFormat="false" ht="15" hidden="false" customHeight="false" outlineLevel="0" collapsed="false">
      <c r="A799" s="18"/>
      <c r="B799" s="12"/>
      <c r="C799" s="13"/>
      <c r="D799" s="13"/>
      <c r="E799" s="12"/>
      <c r="F799" s="14"/>
      <c r="G799" s="12"/>
      <c r="H799" s="19" t="str">
        <f aca="false">IF(B799="","",IFERROR(INDEX(Prodotti!$B$5:$B$504,MATCH(B799,Prodotti!$A$5:$A$504,0)),"Codice non trovato"))</f>
        <v/>
      </c>
      <c r="I799" s="17" t="str">
        <f aca="false">IF(OR(D799="",F799=""),"",D799*F799)</f>
        <v/>
      </c>
      <c r="J799" s="17" t="str">
        <f aca="false">IF(OR(C799&lt;&gt;"Scarico",D799="",F799="",B799=""),"",D799*(F799-IFERROR(INDEX(Prodotti!$F$5:$F$504,MATCH(B799,Prodotti!$A$5:$A$504,0)),0)))</f>
        <v/>
      </c>
      <c r="K799" s="19" t="str">
        <f aca="false">IF(B799="","",IF(ISNA(MATCH(B799,Prodotti!$A$5:$A$504,0)),"Codice non trovato",IF(OR(C799="",D799=""),"Manca tipo o quantità",IF(C799="Scarico",IF(SUMIFS($D$5:D799,$B$5:B799,B799,$C$5:C799,"Carico")-SUMIFS($D$5:D799,$B$5:B799,B799,$C$5:C799,"Scarico")&lt;0,"Giacenza insufficiente",""),""))))</f>
        <v/>
      </c>
    </row>
    <row r="800" customFormat="false" ht="15" hidden="false" customHeight="false" outlineLevel="0" collapsed="false">
      <c r="A800" s="18"/>
      <c r="B800" s="12"/>
      <c r="C800" s="13"/>
      <c r="D800" s="13"/>
      <c r="E800" s="12"/>
      <c r="F800" s="14"/>
      <c r="G800" s="12"/>
      <c r="H800" s="19" t="str">
        <f aca="false">IF(B800="","",IFERROR(INDEX(Prodotti!$B$5:$B$504,MATCH(B800,Prodotti!$A$5:$A$504,0)),"Codice non trovato"))</f>
        <v/>
      </c>
      <c r="I800" s="17" t="str">
        <f aca="false">IF(OR(D800="",F800=""),"",D800*F800)</f>
        <v/>
      </c>
      <c r="J800" s="17" t="str">
        <f aca="false">IF(OR(C800&lt;&gt;"Scarico",D800="",F800="",B800=""),"",D800*(F800-IFERROR(INDEX(Prodotti!$F$5:$F$504,MATCH(B800,Prodotti!$A$5:$A$504,0)),0)))</f>
        <v/>
      </c>
      <c r="K800" s="19" t="str">
        <f aca="false">IF(B800="","",IF(ISNA(MATCH(B800,Prodotti!$A$5:$A$504,0)),"Codice non trovato",IF(OR(C800="",D800=""),"Manca tipo o quantità",IF(C800="Scarico",IF(SUMIFS($D$5:D800,$B$5:B800,B800,$C$5:C800,"Carico")-SUMIFS($D$5:D800,$B$5:B800,B800,$C$5:C800,"Scarico")&lt;0,"Giacenza insufficiente",""),""))))</f>
        <v/>
      </c>
    </row>
    <row r="801" customFormat="false" ht="15" hidden="false" customHeight="false" outlineLevel="0" collapsed="false">
      <c r="A801" s="18"/>
      <c r="B801" s="12"/>
      <c r="C801" s="13"/>
      <c r="D801" s="13"/>
      <c r="E801" s="12"/>
      <c r="F801" s="14"/>
      <c r="G801" s="12"/>
      <c r="H801" s="19" t="str">
        <f aca="false">IF(B801="","",IFERROR(INDEX(Prodotti!$B$5:$B$504,MATCH(B801,Prodotti!$A$5:$A$504,0)),"Codice non trovato"))</f>
        <v/>
      </c>
      <c r="I801" s="17" t="str">
        <f aca="false">IF(OR(D801="",F801=""),"",D801*F801)</f>
        <v/>
      </c>
      <c r="J801" s="17" t="str">
        <f aca="false">IF(OR(C801&lt;&gt;"Scarico",D801="",F801="",B801=""),"",D801*(F801-IFERROR(INDEX(Prodotti!$F$5:$F$504,MATCH(B801,Prodotti!$A$5:$A$504,0)),0)))</f>
        <v/>
      </c>
      <c r="K801" s="19" t="str">
        <f aca="false">IF(B801="","",IF(ISNA(MATCH(B801,Prodotti!$A$5:$A$504,0)),"Codice non trovato",IF(OR(C801="",D801=""),"Manca tipo o quantità",IF(C801="Scarico",IF(SUMIFS($D$5:D801,$B$5:B801,B801,$C$5:C801,"Carico")-SUMIFS($D$5:D801,$B$5:B801,B801,$C$5:C801,"Scarico")&lt;0,"Giacenza insufficiente",""),""))))</f>
        <v/>
      </c>
    </row>
    <row r="802" customFormat="false" ht="15" hidden="false" customHeight="false" outlineLevel="0" collapsed="false">
      <c r="A802" s="18"/>
      <c r="B802" s="12"/>
      <c r="C802" s="13"/>
      <c r="D802" s="13"/>
      <c r="E802" s="12"/>
      <c r="F802" s="14"/>
      <c r="G802" s="12"/>
      <c r="H802" s="19" t="str">
        <f aca="false">IF(B802="","",IFERROR(INDEX(Prodotti!$B$5:$B$504,MATCH(B802,Prodotti!$A$5:$A$504,0)),"Codice non trovato"))</f>
        <v/>
      </c>
      <c r="I802" s="17" t="str">
        <f aca="false">IF(OR(D802="",F802=""),"",D802*F802)</f>
        <v/>
      </c>
      <c r="J802" s="17" t="str">
        <f aca="false">IF(OR(C802&lt;&gt;"Scarico",D802="",F802="",B802=""),"",D802*(F802-IFERROR(INDEX(Prodotti!$F$5:$F$504,MATCH(B802,Prodotti!$A$5:$A$504,0)),0)))</f>
        <v/>
      </c>
      <c r="K802" s="19" t="str">
        <f aca="false">IF(B802="","",IF(ISNA(MATCH(B802,Prodotti!$A$5:$A$504,0)),"Codice non trovato",IF(OR(C802="",D802=""),"Manca tipo o quantità",IF(C802="Scarico",IF(SUMIFS($D$5:D802,$B$5:B802,B802,$C$5:C802,"Carico")-SUMIFS($D$5:D802,$B$5:B802,B802,$C$5:C802,"Scarico")&lt;0,"Giacenza insufficiente",""),""))))</f>
        <v/>
      </c>
    </row>
    <row r="803" customFormat="false" ht="15" hidden="false" customHeight="false" outlineLevel="0" collapsed="false">
      <c r="A803" s="18"/>
      <c r="B803" s="12"/>
      <c r="C803" s="13"/>
      <c r="D803" s="13"/>
      <c r="E803" s="12"/>
      <c r="F803" s="14"/>
      <c r="G803" s="12"/>
      <c r="H803" s="19" t="str">
        <f aca="false">IF(B803="","",IFERROR(INDEX(Prodotti!$B$5:$B$504,MATCH(B803,Prodotti!$A$5:$A$504,0)),"Codice non trovato"))</f>
        <v/>
      </c>
      <c r="I803" s="17" t="str">
        <f aca="false">IF(OR(D803="",F803=""),"",D803*F803)</f>
        <v/>
      </c>
      <c r="J803" s="17" t="str">
        <f aca="false">IF(OR(C803&lt;&gt;"Scarico",D803="",F803="",B803=""),"",D803*(F803-IFERROR(INDEX(Prodotti!$F$5:$F$504,MATCH(B803,Prodotti!$A$5:$A$504,0)),0)))</f>
        <v/>
      </c>
      <c r="K803" s="19" t="str">
        <f aca="false">IF(B803="","",IF(ISNA(MATCH(B803,Prodotti!$A$5:$A$504,0)),"Codice non trovato",IF(OR(C803="",D803=""),"Manca tipo o quantità",IF(C803="Scarico",IF(SUMIFS($D$5:D803,$B$5:B803,B803,$C$5:C803,"Carico")-SUMIFS($D$5:D803,$B$5:B803,B803,$C$5:C803,"Scarico")&lt;0,"Giacenza insufficiente",""),""))))</f>
        <v/>
      </c>
    </row>
    <row r="804" customFormat="false" ht="15" hidden="false" customHeight="false" outlineLevel="0" collapsed="false">
      <c r="A804" s="18"/>
      <c r="B804" s="12"/>
      <c r="C804" s="13"/>
      <c r="D804" s="13"/>
      <c r="E804" s="12"/>
      <c r="F804" s="14"/>
      <c r="G804" s="12"/>
      <c r="H804" s="19" t="str">
        <f aca="false">IF(B804="","",IFERROR(INDEX(Prodotti!$B$5:$B$504,MATCH(B804,Prodotti!$A$5:$A$504,0)),"Codice non trovato"))</f>
        <v/>
      </c>
      <c r="I804" s="17" t="str">
        <f aca="false">IF(OR(D804="",F804=""),"",D804*F804)</f>
        <v/>
      </c>
      <c r="J804" s="17" t="str">
        <f aca="false">IF(OR(C804&lt;&gt;"Scarico",D804="",F804="",B804=""),"",D804*(F804-IFERROR(INDEX(Prodotti!$F$5:$F$504,MATCH(B804,Prodotti!$A$5:$A$504,0)),0)))</f>
        <v/>
      </c>
      <c r="K804" s="19" t="str">
        <f aca="false">IF(B804="","",IF(ISNA(MATCH(B804,Prodotti!$A$5:$A$504,0)),"Codice non trovato",IF(OR(C804="",D804=""),"Manca tipo o quantità",IF(C804="Scarico",IF(SUMIFS($D$5:D804,$B$5:B804,B804,$C$5:C804,"Carico")-SUMIFS($D$5:D804,$B$5:B804,B804,$C$5:C804,"Scarico")&lt;0,"Giacenza insufficiente",""),""))))</f>
        <v/>
      </c>
    </row>
    <row r="805" customFormat="false" ht="15" hidden="false" customHeight="false" outlineLevel="0" collapsed="false">
      <c r="A805" s="18"/>
      <c r="B805" s="12"/>
      <c r="C805" s="13"/>
      <c r="D805" s="13"/>
      <c r="E805" s="12"/>
      <c r="F805" s="14"/>
      <c r="G805" s="12"/>
      <c r="H805" s="19" t="str">
        <f aca="false">IF(B805="","",IFERROR(INDEX(Prodotti!$B$5:$B$504,MATCH(B805,Prodotti!$A$5:$A$504,0)),"Codice non trovato"))</f>
        <v/>
      </c>
      <c r="I805" s="17" t="str">
        <f aca="false">IF(OR(D805="",F805=""),"",D805*F805)</f>
        <v/>
      </c>
      <c r="J805" s="17" t="str">
        <f aca="false">IF(OR(C805&lt;&gt;"Scarico",D805="",F805="",B805=""),"",D805*(F805-IFERROR(INDEX(Prodotti!$F$5:$F$504,MATCH(B805,Prodotti!$A$5:$A$504,0)),0)))</f>
        <v/>
      </c>
      <c r="K805" s="19" t="str">
        <f aca="false">IF(B805="","",IF(ISNA(MATCH(B805,Prodotti!$A$5:$A$504,0)),"Codice non trovato",IF(OR(C805="",D805=""),"Manca tipo o quantità",IF(C805="Scarico",IF(SUMIFS($D$5:D805,$B$5:B805,B805,$C$5:C805,"Carico")-SUMIFS($D$5:D805,$B$5:B805,B805,$C$5:C805,"Scarico")&lt;0,"Giacenza insufficiente",""),""))))</f>
        <v/>
      </c>
    </row>
    <row r="806" customFormat="false" ht="15" hidden="false" customHeight="false" outlineLevel="0" collapsed="false">
      <c r="A806" s="18"/>
      <c r="B806" s="12"/>
      <c r="C806" s="13"/>
      <c r="D806" s="13"/>
      <c r="E806" s="12"/>
      <c r="F806" s="14"/>
      <c r="G806" s="12"/>
      <c r="H806" s="19" t="str">
        <f aca="false">IF(B806="","",IFERROR(INDEX(Prodotti!$B$5:$B$504,MATCH(B806,Prodotti!$A$5:$A$504,0)),"Codice non trovato"))</f>
        <v/>
      </c>
      <c r="I806" s="17" t="str">
        <f aca="false">IF(OR(D806="",F806=""),"",D806*F806)</f>
        <v/>
      </c>
      <c r="J806" s="17" t="str">
        <f aca="false">IF(OR(C806&lt;&gt;"Scarico",D806="",F806="",B806=""),"",D806*(F806-IFERROR(INDEX(Prodotti!$F$5:$F$504,MATCH(B806,Prodotti!$A$5:$A$504,0)),0)))</f>
        <v/>
      </c>
      <c r="K806" s="19" t="str">
        <f aca="false">IF(B806="","",IF(ISNA(MATCH(B806,Prodotti!$A$5:$A$504,0)),"Codice non trovato",IF(OR(C806="",D806=""),"Manca tipo o quantità",IF(C806="Scarico",IF(SUMIFS($D$5:D806,$B$5:B806,B806,$C$5:C806,"Carico")-SUMIFS($D$5:D806,$B$5:B806,B806,$C$5:C806,"Scarico")&lt;0,"Giacenza insufficiente",""),""))))</f>
        <v/>
      </c>
    </row>
    <row r="807" customFormat="false" ht="15" hidden="false" customHeight="false" outlineLevel="0" collapsed="false">
      <c r="A807" s="18"/>
      <c r="B807" s="12"/>
      <c r="C807" s="13"/>
      <c r="D807" s="13"/>
      <c r="E807" s="12"/>
      <c r="F807" s="14"/>
      <c r="G807" s="12"/>
      <c r="H807" s="19" t="str">
        <f aca="false">IF(B807="","",IFERROR(INDEX(Prodotti!$B$5:$B$504,MATCH(B807,Prodotti!$A$5:$A$504,0)),"Codice non trovato"))</f>
        <v/>
      </c>
      <c r="I807" s="17" t="str">
        <f aca="false">IF(OR(D807="",F807=""),"",D807*F807)</f>
        <v/>
      </c>
      <c r="J807" s="17" t="str">
        <f aca="false">IF(OR(C807&lt;&gt;"Scarico",D807="",F807="",B807=""),"",D807*(F807-IFERROR(INDEX(Prodotti!$F$5:$F$504,MATCH(B807,Prodotti!$A$5:$A$504,0)),0)))</f>
        <v/>
      </c>
      <c r="K807" s="19" t="str">
        <f aca="false">IF(B807="","",IF(ISNA(MATCH(B807,Prodotti!$A$5:$A$504,0)),"Codice non trovato",IF(OR(C807="",D807=""),"Manca tipo o quantità",IF(C807="Scarico",IF(SUMIFS($D$5:D807,$B$5:B807,B807,$C$5:C807,"Carico")-SUMIFS($D$5:D807,$B$5:B807,B807,$C$5:C807,"Scarico")&lt;0,"Giacenza insufficiente",""),""))))</f>
        <v/>
      </c>
    </row>
    <row r="808" customFormat="false" ht="15" hidden="false" customHeight="false" outlineLevel="0" collapsed="false">
      <c r="A808" s="18"/>
      <c r="B808" s="12"/>
      <c r="C808" s="13"/>
      <c r="D808" s="13"/>
      <c r="E808" s="12"/>
      <c r="F808" s="14"/>
      <c r="G808" s="12"/>
      <c r="H808" s="19" t="str">
        <f aca="false">IF(B808="","",IFERROR(INDEX(Prodotti!$B$5:$B$504,MATCH(B808,Prodotti!$A$5:$A$504,0)),"Codice non trovato"))</f>
        <v/>
      </c>
      <c r="I808" s="17" t="str">
        <f aca="false">IF(OR(D808="",F808=""),"",D808*F808)</f>
        <v/>
      </c>
      <c r="J808" s="17" t="str">
        <f aca="false">IF(OR(C808&lt;&gt;"Scarico",D808="",F808="",B808=""),"",D808*(F808-IFERROR(INDEX(Prodotti!$F$5:$F$504,MATCH(B808,Prodotti!$A$5:$A$504,0)),0)))</f>
        <v/>
      </c>
      <c r="K808" s="19" t="str">
        <f aca="false">IF(B808="","",IF(ISNA(MATCH(B808,Prodotti!$A$5:$A$504,0)),"Codice non trovato",IF(OR(C808="",D808=""),"Manca tipo o quantità",IF(C808="Scarico",IF(SUMIFS($D$5:D808,$B$5:B808,B808,$C$5:C808,"Carico")-SUMIFS($D$5:D808,$B$5:B808,B808,$C$5:C808,"Scarico")&lt;0,"Giacenza insufficiente",""),""))))</f>
        <v/>
      </c>
    </row>
    <row r="809" customFormat="false" ht="15" hidden="false" customHeight="false" outlineLevel="0" collapsed="false">
      <c r="A809" s="18"/>
      <c r="B809" s="12"/>
      <c r="C809" s="13"/>
      <c r="D809" s="13"/>
      <c r="E809" s="12"/>
      <c r="F809" s="14"/>
      <c r="G809" s="12"/>
      <c r="H809" s="19" t="str">
        <f aca="false">IF(B809="","",IFERROR(INDEX(Prodotti!$B$5:$B$504,MATCH(B809,Prodotti!$A$5:$A$504,0)),"Codice non trovato"))</f>
        <v/>
      </c>
      <c r="I809" s="17" t="str">
        <f aca="false">IF(OR(D809="",F809=""),"",D809*F809)</f>
        <v/>
      </c>
      <c r="J809" s="17" t="str">
        <f aca="false">IF(OR(C809&lt;&gt;"Scarico",D809="",F809="",B809=""),"",D809*(F809-IFERROR(INDEX(Prodotti!$F$5:$F$504,MATCH(B809,Prodotti!$A$5:$A$504,0)),0)))</f>
        <v/>
      </c>
      <c r="K809" s="19" t="str">
        <f aca="false">IF(B809="","",IF(ISNA(MATCH(B809,Prodotti!$A$5:$A$504,0)),"Codice non trovato",IF(OR(C809="",D809=""),"Manca tipo o quantità",IF(C809="Scarico",IF(SUMIFS($D$5:D809,$B$5:B809,B809,$C$5:C809,"Carico")-SUMIFS($D$5:D809,$B$5:B809,B809,$C$5:C809,"Scarico")&lt;0,"Giacenza insufficiente",""),""))))</f>
        <v/>
      </c>
    </row>
    <row r="810" customFormat="false" ht="15" hidden="false" customHeight="false" outlineLevel="0" collapsed="false">
      <c r="A810" s="18"/>
      <c r="B810" s="12"/>
      <c r="C810" s="13"/>
      <c r="D810" s="13"/>
      <c r="E810" s="12"/>
      <c r="F810" s="14"/>
      <c r="G810" s="12"/>
      <c r="H810" s="19" t="str">
        <f aca="false">IF(B810="","",IFERROR(INDEX(Prodotti!$B$5:$B$504,MATCH(B810,Prodotti!$A$5:$A$504,0)),"Codice non trovato"))</f>
        <v/>
      </c>
      <c r="I810" s="17" t="str">
        <f aca="false">IF(OR(D810="",F810=""),"",D810*F810)</f>
        <v/>
      </c>
      <c r="J810" s="17" t="str">
        <f aca="false">IF(OR(C810&lt;&gt;"Scarico",D810="",F810="",B810=""),"",D810*(F810-IFERROR(INDEX(Prodotti!$F$5:$F$504,MATCH(B810,Prodotti!$A$5:$A$504,0)),0)))</f>
        <v/>
      </c>
      <c r="K810" s="19" t="str">
        <f aca="false">IF(B810="","",IF(ISNA(MATCH(B810,Prodotti!$A$5:$A$504,0)),"Codice non trovato",IF(OR(C810="",D810=""),"Manca tipo o quantità",IF(C810="Scarico",IF(SUMIFS($D$5:D810,$B$5:B810,B810,$C$5:C810,"Carico")-SUMIFS($D$5:D810,$B$5:B810,B810,$C$5:C810,"Scarico")&lt;0,"Giacenza insufficiente",""),""))))</f>
        <v/>
      </c>
    </row>
    <row r="811" customFormat="false" ht="15" hidden="false" customHeight="false" outlineLevel="0" collapsed="false">
      <c r="A811" s="18"/>
      <c r="B811" s="12"/>
      <c r="C811" s="13"/>
      <c r="D811" s="13"/>
      <c r="E811" s="12"/>
      <c r="F811" s="14"/>
      <c r="G811" s="12"/>
      <c r="H811" s="19" t="str">
        <f aca="false">IF(B811="","",IFERROR(INDEX(Prodotti!$B$5:$B$504,MATCH(B811,Prodotti!$A$5:$A$504,0)),"Codice non trovato"))</f>
        <v/>
      </c>
      <c r="I811" s="17" t="str">
        <f aca="false">IF(OR(D811="",F811=""),"",D811*F811)</f>
        <v/>
      </c>
      <c r="J811" s="17" t="str">
        <f aca="false">IF(OR(C811&lt;&gt;"Scarico",D811="",F811="",B811=""),"",D811*(F811-IFERROR(INDEX(Prodotti!$F$5:$F$504,MATCH(B811,Prodotti!$A$5:$A$504,0)),0)))</f>
        <v/>
      </c>
      <c r="K811" s="19" t="str">
        <f aca="false">IF(B811="","",IF(ISNA(MATCH(B811,Prodotti!$A$5:$A$504,0)),"Codice non trovato",IF(OR(C811="",D811=""),"Manca tipo o quantità",IF(C811="Scarico",IF(SUMIFS($D$5:D811,$B$5:B811,B811,$C$5:C811,"Carico")-SUMIFS($D$5:D811,$B$5:B811,B811,$C$5:C811,"Scarico")&lt;0,"Giacenza insufficiente",""),""))))</f>
        <v/>
      </c>
    </row>
    <row r="812" customFormat="false" ht="15" hidden="false" customHeight="false" outlineLevel="0" collapsed="false">
      <c r="A812" s="18"/>
      <c r="B812" s="12"/>
      <c r="C812" s="13"/>
      <c r="D812" s="13"/>
      <c r="E812" s="12"/>
      <c r="F812" s="14"/>
      <c r="G812" s="12"/>
      <c r="H812" s="19" t="str">
        <f aca="false">IF(B812="","",IFERROR(INDEX(Prodotti!$B$5:$B$504,MATCH(B812,Prodotti!$A$5:$A$504,0)),"Codice non trovato"))</f>
        <v/>
      </c>
      <c r="I812" s="17" t="str">
        <f aca="false">IF(OR(D812="",F812=""),"",D812*F812)</f>
        <v/>
      </c>
      <c r="J812" s="17" t="str">
        <f aca="false">IF(OR(C812&lt;&gt;"Scarico",D812="",F812="",B812=""),"",D812*(F812-IFERROR(INDEX(Prodotti!$F$5:$F$504,MATCH(B812,Prodotti!$A$5:$A$504,0)),0)))</f>
        <v/>
      </c>
      <c r="K812" s="19" t="str">
        <f aca="false">IF(B812="","",IF(ISNA(MATCH(B812,Prodotti!$A$5:$A$504,0)),"Codice non trovato",IF(OR(C812="",D812=""),"Manca tipo o quantità",IF(C812="Scarico",IF(SUMIFS($D$5:D812,$B$5:B812,B812,$C$5:C812,"Carico")-SUMIFS($D$5:D812,$B$5:B812,B812,$C$5:C812,"Scarico")&lt;0,"Giacenza insufficiente",""),""))))</f>
        <v/>
      </c>
    </row>
    <row r="813" customFormat="false" ht="15" hidden="false" customHeight="false" outlineLevel="0" collapsed="false">
      <c r="A813" s="18"/>
      <c r="B813" s="12"/>
      <c r="C813" s="13"/>
      <c r="D813" s="13"/>
      <c r="E813" s="12"/>
      <c r="F813" s="14"/>
      <c r="G813" s="12"/>
      <c r="H813" s="19" t="str">
        <f aca="false">IF(B813="","",IFERROR(INDEX(Prodotti!$B$5:$B$504,MATCH(B813,Prodotti!$A$5:$A$504,0)),"Codice non trovato"))</f>
        <v/>
      </c>
      <c r="I813" s="17" t="str">
        <f aca="false">IF(OR(D813="",F813=""),"",D813*F813)</f>
        <v/>
      </c>
      <c r="J813" s="17" t="str">
        <f aca="false">IF(OR(C813&lt;&gt;"Scarico",D813="",F813="",B813=""),"",D813*(F813-IFERROR(INDEX(Prodotti!$F$5:$F$504,MATCH(B813,Prodotti!$A$5:$A$504,0)),0)))</f>
        <v/>
      </c>
      <c r="K813" s="19" t="str">
        <f aca="false">IF(B813="","",IF(ISNA(MATCH(B813,Prodotti!$A$5:$A$504,0)),"Codice non trovato",IF(OR(C813="",D813=""),"Manca tipo o quantità",IF(C813="Scarico",IF(SUMIFS($D$5:D813,$B$5:B813,B813,$C$5:C813,"Carico")-SUMIFS($D$5:D813,$B$5:B813,B813,$C$5:C813,"Scarico")&lt;0,"Giacenza insufficiente",""),""))))</f>
        <v/>
      </c>
    </row>
    <row r="814" customFormat="false" ht="15" hidden="false" customHeight="false" outlineLevel="0" collapsed="false">
      <c r="A814" s="18"/>
      <c r="B814" s="12"/>
      <c r="C814" s="13"/>
      <c r="D814" s="13"/>
      <c r="E814" s="12"/>
      <c r="F814" s="14"/>
      <c r="G814" s="12"/>
      <c r="H814" s="19" t="str">
        <f aca="false">IF(B814="","",IFERROR(INDEX(Prodotti!$B$5:$B$504,MATCH(B814,Prodotti!$A$5:$A$504,0)),"Codice non trovato"))</f>
        <v/>
      </c>
      <c r="I814" s="17" t="str">
        <f aca="false">IF(OR(D814="",F814=""),"",D814*F814)</f>
        <v/>
      </c>
      <c r="J814" s="17" t="str">
        <f aca="false">IF(OR(C814&lt;&gt;"Scarico",D814="",F814="",B814=""),"",D814*(F814-IFERROR(INDEX(Prodotti!$F$5:$F$504,MATCH(B814,Prodotti!$A$5:$A$504,0)),0)))</f>
        <v/>
      </c>
      <c r="K814" s="19" t="str">
        <f aca="false">IF(B814="","",IF(ISNA(MATCH(B814,Prodotti!$A$5:$A$504,0)),"Codice non trovato",IF(OR(C814="",D814=""),"Manca tipo o quantità",IF(C814="Scarico",IF(SUMIFS($D$5:D814,$B$5:B814,B814,$C$5:C814,"Carico")-SUMIFS($D$5:D814,$B$5:B814,B814,$C$5:C814,"Scarico")&lt;0,"Giacenza insufficiente",""),""))))</f>
        <v/>
      </c>
    </row>
    <row r="815" customFormat="false" ht="15" hidden="false" customHeight="false" outlineLevel="0" collapsed="false">
      <c r="A815" s="18"/>
      <c r="B815" s="12"/>
      <c r="C815" s="13"/>
      <c r="D815" s="13"/>
      <c r="E815" s="12"/>
      <c r="F815" s="14"/>
      <c r="G815" s="12"/>
      <c r="H815" s="19" t="str">
        <f aca="false">IF(B815="","",IFERROR(INDEX(Prodotti!$B$5:$B$504,MATCH(B815,Prodotti!$A$5:$A$504,0)),"Codice non trovato"))</f>
        <v/>
      </c>
      <c r="I815" s="17" t="str">
        <f aca="false">IF(OR(D815="",F815=""),"",D815*F815)</f>
        <v/>
      </c>
      <c r="J815" s="17" t="str">
        <f aca="false">IF(OR(C815&lt;&gt;"Scarico",D815="",F815="",B815=""),"",D815*(F815-IFERROR(INDEX(Prodotti!$F$5:$F$504,MATCH(B815,Prodotti!$A$5:$A$504,0)),0)))</f>
        <v/>
      </c>
      <c r="K815" s="19" t="str">
        <f aca="false">IF(B815="","",IF(ISNA(MATCH(B815,Prodotti!$A$5:$A$504,0)),"Codice non trovato",IF(OR(C815="",D815=""),"Manca tipo o quantità",IF(C815="Scarico",IF(SUMIFS($D$5:D815,$B$5:B815,B815,$C$5:C815,"Carico")-SUMIFS($D$5:D815,$B$5:B815,B815,$C$5:C815,"Scarico")&lt;0,"Giacenza insufficiente",""),""))))</f>
        <v/>
      </c>
    </row>
    <row r="816" customFormat="false" ht="15" hidden="false" customHeight="false" outlineLevel="0" collapsed="false">
      <c r="A816" s="18"/>
      <c r="B816" s="12"/>
      <c r="C816" s="13"/>
      <c r="D816" s="13"/>
      <c r="E816" s="12"/>
      <c r="F816" s="14"/>
      <c r="G816" s="12"/>
      <c r="H816" s="19" t="str">
        <f aca="false">IF(B816="","",IFERROR(INDEX(Prodotti!$B$5:$B$504,MATCH(B816,Prodotti!$A$5:$A$504,0)),"Codice non trovato"))</f>
        <v/>
      </c>
      <c r="I816" s="17" t="str">
        <f aca="false">IF(OR(D816="",F816=""),"",D816*F816)</f>
        <v/>
      </c>
      <c r="J816" s="17" t="str">
        <f aca="false">IF(OR(C816&lt;&gt;"Scarico",D816="",F816="",B816=""),"",D816*(F816-IFERROR(INDEX(Prodotti!$F$5:$F$504,MATCH(B816,Prodotti!$A$5:$A$504,0)),0)))</f>
        <v/>
      </c>
      <c r="K816" s="19" t="str">
        <f aca="false">IF(B816="","",IF(ISNA(MATCH(B816,Prodotti!$A$5:$A$504,0)),"Codice non trovato",IF(OR(C816="",D816=""),"Manca tipo o quantità",IF(C816="Scarico",IF(SUMIFS($D$5:D816,$B$5:B816,B816,$C$5:C816,"Carico")-SUMIFS($D$5:D816,$B$5:B816,B816,$C$5:C816,"Scarico")&lt;0,"Giacenza insufficiente",""),""))))</f>
        <v/>
      </c>
    </row>
    <row r="817" customFormat="false" ht="15" hidden="false" customHeight="false" outlineLevel="0" collapsed="false">
      <c r="A817" s="18"/>
      <c r="B817" s="12"/>
      <c r="C817" s="13"/>
      <c r="D817" s="13"/>
      <c r="E817" s="12"/>
      <c r="F817" s="14"/>
      <c r="G817" s="12"/>
      <c r="H817" s="19" t="str">
        <f aca="false">IF(B817="","",IFERROR(INDEX(Prodotti!$B$5:$B$504,MATCH(B817,Prodotti!$A$5:$A$504,0)),"Codice non trovato"))</f>
        <v/>
      </c>
      <c r="I817" s="17" t="str">
        <f aca="false">IF(OR(D817="",F817=""),"",D817*F817)</f>
        <v/>
      </c>
      <c r="J817" s="17" t="str">
        <f aca="false">IF(OR(C817&lt;&gt;"Scarico",D817="",F817="",B817=""),"",D817*(F817-IFERROR(INDEX(Prodotti!$F$5:$F$504,MATCH(B817,Prodotti!$A$5:$A$504,0)),0)))</f>
        <v/>
      </c>
      <c r="K817" s="19" t="str">
        <f aca="false">IF(B817="","",IF(ISNA(MATCH(B817,Prodotti!$A$5:$A$504,0)),"Codice non trovato",IF(OR(C817="",D817=""),"Manca tipo o quantità",IF(C817="Scarico",IF(SUMIFS($D$5:D817,$B$5:B817,B817,$C$5:C817,"Carico")-SUMIFS($D$5:D817,$B$5:B817,B817,$C$5:C817,"Scarico")&lt;0,"Giacenza insufficiente",""),""))))</f>
        <v/>
      </c>
    </row>
    <row r="818" customFormat="false" ht="15" hidden="false" customHeight="false" outlineLevel="0" collapsed="false">
      <c r="A818" s="18"/>
      <c r="B818" s="12"/>
      <c r="C818" s="13"/>
      <c r="D818" s="13"/>
      <c r="E818" s="12"/>
      <c r="F818" s="14"/>
      <c r="G818" s="12"/>
      <c r="H818" s="19" t="str">
        <f aca="false">IF(B818="","",IFERROR(INDEX(Prodotti!$B$5:$B$504,MATCH(B818,Prodotti!$A$5:$A$504,0)),"Codice non trovato"))</f>
        <v/>
      </c>
      <c r="I818" s="17" t="str">
        <f aca="false">IF(OR(D818="",F818=""),"",D818*F818)</f>
        <v/>
      </c>
      <c r="J818" s="17" t="str">
        <f aca="false">IF(OR(C818&lt;&gt;"Scarico",D818="",F818="",B818=""),"",D818*(F818-IFERROR(INDEX(Prodotti!$F$5:$F$504,MATCH(B818,Prodotti!$A$5:$A$504,0)),0)))</f>
        <v/>
      </c>
      <c r="K818" s="19" t="str">
        <f aca="false">IF(B818="","",IF(ISNA(MATCH(B818,Prodotti!$A$5:$A$504,0)),"Codice non trovato",IF(OR(C818="",D818=""),"Manca tipo o quantità",IF(C818="Scarico",IF(SUMIFS($D$5:D818,$B$5:B818,B818,$C$5:C818,"Carico")-SUMIFS($D$5:D818,$B$5:B818,B818,$C$5:C818,"Scarico")&lt;0,"Giacenza insufficiente",""),""))))</f>
        <v/>
      </c>
    </row>
    <row r="819" customFormat="false" ht="15" hidden="false" customHeight="false" outlineLevel="0" collapsed="false">
      <c r="A819" s="18"/>
      <c r="B819" s="12"/>
      <c r="C819" s="13"/>
      <c r="D819" s="13"/>
      <c r="E819" s="12"/>
      <c r="F819" s="14"/>
      <c r="G819" s="12"/>
      <c r="H819" s="19" t="str">
        <f aca="false">IF(B819="","",IFERROR(INDEX(Prodotti!$B$5:$B$504,MATCH(B819,Prodotti!$A$5:$A$504,0)),"Codice non trovato"))</f>
        <v/>
      </c>
      <c r="I819" s="17" t="str">
        <f aca="false">IF(OR(D819="",F819=""),"",D819*F819)</f>
        <v/>
      </c>
      <c r="J819" s="17" t="str">
        <f aca="false">IF(OR(C819&lt;&gt;"Scarico",D819="",F819="",B819=""),"",D819*(F819-IFERROR(INDEX(Prodotti!$F$5:$F$504,MATCH(B819,Prodotti!$A$5:$A$504,0)),0)))</f>
        <v/>
      </c>
      <c r="K819" s="19" t="str">
        <f aca="false">IF(B819="","",IF(ISNA(MATCH(B819,Prodotti!$A$5:$A$504,0)),"Codice non trovato",IF(OR(C819="",D819=""),"Manca tipo o quantità",IF(C819="Scarico",IF(SUMIFS($D$5:D819,$B$5:B819,B819,$C$5:C819,"Carico")-SUMIFS($D$5:D819,$B$5:B819,B819,$C$5:C819,"Scarico")&lt;0,"Giacenza insufficiente",""),""))))</f>
        <v/>
      </c>
    </row>
    <row r="820" customFormat="false" ht="15" hidden="false" customHeight="false" outlineLevel="0" collapsed="false">
      <c r="A820" s="18"/>
      <c r="B820" s="12"/>
      <c r="C820" s="13"/>
      <c r="D820" s="13"/>
      <c r="E820" s="12"/>
      <c r="F820" s="14"/>
      <c r="G820" s="12"/>
      <c r="H820" s="19" t="str">
        <f aca="false">IF(B820="","",IFERROR(INDEX(Prodotti!$B$5:$B$504,MATCH(B820,Prodotti!$A$5:$A$504,0)),"Codice non trovato"))</f>
        <v/>
      </c>
      <c r="I820" s="17" t="str">
        <f aca="false">IF(OR(D820="",F820=""),"",D820*F820)</f>
        <v/>
      </c>
      <c r="J820" s="17" t="str">
        <f aca="false">IF(OR(C820&lt;&gt;"Scarico",D820="",F820="",B820=""),"",D820*(F820-IFERROR(INDEX(Prodotti!$F$5:$F$504,MATCH(B820,Prodotti!$A$5:$A$504,0)),0)))</f>
        <v/>
      </c>
      <c r="K820" s="19" t="str">
        <f aca="false">IF(B820="","",IF(ISNA(MATCH(B820,Prodotti!$A$5:$A$504,0)),"Codice non trovato",IF(OR(C820="",D820=""),"Manca tipo o quantità",IF(C820="Scarico",IF(SUMIFS($D$5:D820,$B$5:B820,B820,$C$5:C820,"Carico")-SUMIFS($D$5:D820,$B$5:B820,B820,$C$5:C820,"Scarico")&lt;0,"Giacenza insufficiente",""),""))))</f>
        <v/>
      </c>
    </row>
    <row r="821" customFormat="false" ht="15" hidden="false" customHeight="false" outlineLevel="0" collapsed="false">
      <c r="A821" s="18"/>
      <c r="B821" s="12"/>
      <c r="C821" s="13"/>
      <c r="D821" s="13"/>
      <c r="E821" s="12"/>
      <c r="F821" s="14"/>
      <c r="G821" s="12"/>
      <c r="H821" s="19" t="str">
        <f aca="false">IF(B821="","",IFERROR(INDEX(Prodotti!$B$5:$B$504,MATCH(B821,Prodotti!$A$5:$A$504,0)),"Codice non trovato"))</f>
        <v/>
      </c>
      <c r="I821" s="17" t="str">
        <f aca="false">IF(OR(D821="",F821=""),"",D821*F821)</f>
        <v/>
      </c>
      <c r="J821" s="17" t="str">
        <f aca="false">IF(OR(C821&lt;&gt;"Scarico",D821="",F821="",B821=""),"",D821*(F821-IFERROR(INDEX(Prodotti!$F$5:$F$504,MATCH(B821,Prodotti!$A$5:$A$504,0)),0)))</f>
        <v/>
      </c>
      <c r="K821" s="19" t="str">
        <f aca="false">IF(B821="","",IF(ISNA(MATCH(B821,Prodotti!$A$5:$A$504,0)),"Codice non trovato",IF(OR(C821="",D821=""),"Manca tipo o quantità",IF(C821="Scarico",IF(SUMIFS($D$5:D821,$B$5:B821,B821,$C$5:C821,"Carico")-SUMIFS($D$5:D821,$B$5:B821,B821,$C$5:C821,"Scarico")&lt;0,"Giacenza insufficiente",""),""))))</f>
        <v/>
      </c>
    </row>
    <row r="822" customFormat="false" ht="15" hidden="false" customHeight="false" outlineLevel="0" collapsed="false">
      <c r="A822" s="18"/>
      <c r="B822" s="12"/>
      <c r="C822" s="13"/>
      <c r="D822" s="13"/>
      <c r="E822" s="12"/>
      <c r="F822" s="14"/>
      <c r="G822" s="12"/>
      <c r="H822" s="19" t="str">
        <f aca="false">IF(B822="","",IFERROR(INDEX(Prodotti!$B$5:$B$504,MATCH(B822,Prodotti!$A$5:$A$504,0)),"Codice non trovato"))</f>
        <v/>
      </c>
      <c r="I822" s="17" t="str">
        <f aca="false">IF(OR(D822="",F822=""),"",D822*F822)</f>
        <v/>
      </c>
      <c r="J822" s="17" t="str">
        <f aca="false">IF(OR(C822&lt;&gt;"Scarico",D822="",F822="",B822=""),"",D822*(F822-IFERROR(INDEX(Prodotti!$F$5:$F$504,MATCH(B822,Prodotti!$A$5:$A$504,0)),0)))</f>
        <v/>
      </c>
      <c r="K822" s="19" t="str">
        <f aca="false">IF(B822="","",IF(ISNA(MATCH(B822,Prodotti!$A$5:$A$504,0)),"Codice non trovato",IF(OR(C822="",D822=""),"Manca tipo o quantità",IF(C822="Scarico",IF(SUMIFS($D$5:D822,$B$5:B822,B822,$C$5:C822,"Carico")-SUMIFS($D$5:D822,$B$5:B822,B822,$C$5:C822,"Scarico")&lt;0,"Giacenza insufficiente",""),""))))</f>
        <v/>
      </c>
    </row>
    <row r="823" customFormat="false" ht="15" hidden="false" customHeight="false" outlineLevel="0" collapsed="false">
      <c r="A823" s="18"/>
      <c r="B823" s="12"/>
      <c r="C823" s="13"/>
      <c r="D823" s="13"/>
      <c r="E823" s="12"/>
      <c r="F823" s="14"/>
      <c r="G823" s="12"/>
      <c r="H823" s="19" t="str">
        <f aca="false">IF(B823="","",IFERROR(INDEX(Prodotti!$B$5:$B$504,MATCH(B823,Prodotti!$A$5:$A$504,0)),"Codice non trovato"))</f>
        <v/>
      </c>
      <c r="I823" s="17" t="str">
        <f aca="false">IF(OR(D823="",F823=""),"",D823*F823)</f>
        <v/>
      </c>
      <c r="J823" s="17" t="str">
        <f aca="false">IF(OR(C823&lt;&gt;"Scarico",D823="",F823="",B823=""),"",D823*(F823-IFERROR(INDEX(Prodotti!$F$5:$F$504,MATCH(B823,Prodotti!$A$5:$A$504,0)),0)))</f>
        <v/>
      </c>
      <c r="K823" s="19" t="str">
        <f aca="false">IF(B823="","",IF(ISNA(MATCH(B823,Prodotti!$A$5:$A$504,0)),"Codice non trovato",IF(OR(C823="",D823=""),"Manca tipo o quantità",IF(C823="Scarico",IF(SUMIFS($D$5:D823,$B$5:B823,B823,$C$5:C823,"Carico")-SUMIFS($D$5:D823,$B$5:B823,B823,$C$5:C823,"Scarico")&lt;0,"Giacenza insufficiente",""),""))))</f>
        <v/>
      </c>
    </row>
    <row r="824" customFormat="false" ht="15" hidden="false" customHeight="false" outlineLevel="0" collapsed="false">
      <c r="A824" s="18"/>
      <c r="B824" s="12"/>
      <c r="C824" s="13"/>
      <c r="D824" s="13"/>
      <c r="E824" s="12"/>
      <c r="F824" s="14"/>
      <c r="G824" s="12"/>
      <c r="H824" s="19" t="str">
        <f aca="false">IF(B824="","",IFERROR(INDEX(Prodotti!$B$5:$B$504,MATCH(B824,Prodotti!$A$5:$A$504,0)),"Codice non trovato"))</f>
        <v/>
      </c>
      <c r="I824" s="17" t="str">
        <f aca="false">IF(OR(D824="",F824=""),"",D824*F824)</f>
        <v/>
      </c>
      <c r="J824" s="17" t="str">
        <f aca="false">IF(OR(C824&lt;&gt;"Scarico",D824="",F824="",B824=""),"",D824*(F824-IFERROR(INDEX(Prodotti!$F$5:$F$504,MATCH(B824,Prodotti!$A$5:$A$504,0)),0)))</f>
        <v/>
      </c>
      <c r="K824" s="19" t="str">
        <f aca="false">IF(B824="","",IF(ISNA(MATCH(B824,Prodotti!$A$5:$A$504,0)),"Codice non trovato",IF(OR(C824="",D824=""),"Manca tipo o quantità",IF(C824="Scarico",IF(SUMIFS($D$5:D824,$B$5:B824,B824,$C$5:C824,"Carico")-SUMIFS($D$5:D824,$B$5:B824,B824,$C$5:C824,"Scarico")&lt;0,"Giacenza insufficiente",""),""))))</f>
        <v/>
      </c>
    </row>
    <row r="825" customFormat="false" ht="15" hidden="false" customHeight="false" outlineLevel="0" collapsed="false">
      <c r="A825" s="18"/>
      <c r="B825" s="12"/>
      <c r="C825" s="13"/>
      <c r="D825" s="13"/>
      <c r="E825" s="12"/>
      <c r="F825" s="14"/>
      <c r="G825" s="12"/>
      <c r="H825" s="19" t="str">
        <f aca="false">IF(B825="","",IFERROR(INDEX(Prodotti!$B$5:$B$504,MATCH(B825,Prodotti!$A$5:$A$504,0)),"Codice non trovato"))</f>
        <v/>
      </c>
      <c r="I825" s="17" t="str">
        <f aca="false">IF(OR(D825="",F825=""),"",D825*F825)</f>
        <v/>
      </c>
      <c r="J825" s="17" t="str">
        <f aca="false">IF(OR(C825&lt;&gt;"Scarico",D825="",F825="",B825=""),"",D825*(F825-IFERROR(INDEX(Prodotti!$F$5:$F$504,MATCH(B825,Prodotti!$A$5:$A$504,0)),0)))</f>
        <v/>
      </c>
      <c r="K825" s="19" t="str">
        <f aca="false">IF(B825="","",IF(ISNA(MATCH(B825,Prodotti!$A$5:$A$504,0)),"Codice non trovato",IF(OR(C825="",D825=""),"Manca tipo o quantità",IF(C825="Scarico",IF(SUMIFS($D$5:D825,$B$5:B825,B825,$C$5:C825,"Carico")-SUMIFS($D$5:D825,$B$5:B825,B825,$C$5:C825,"Scarico")&lt;0,"Giacenza insufficiente",""),""))))</f>
        <v/>
      </c>
    </row>
    <row r="826" customFormat="false" ht="15" hidden="false" customHeight="false" outlineLevel="0" collapsed="false">
      <c r="A826" s="18"/>
      <c r="B826" s="12"/>
      <c r="C826" s="13"/>
      <c r="D826" s="13"/>
      <c r="E826" s="12"/>
      <c r="F826" s="14"/>
      <c r="G826" s="12"/>
      <c r="H826" s="19" t="str">
        <f aca="false">IF(B826="","",IFERROR(INDEX(Prodotti!$B$5:$B$504,MATCH(B826,Prodotti!$A$5:$A$504,0)),"Codice non trovato"))</f>
        <v/>
      </c>
      <c r="I826" s="17" t="str">
        <f aca="false">IF(OR(D826="",F826=""),"",D826*F826)</f>
        <v/>
      </c>
      <c r="J826" s="17" t="str">
        <f aca="false">IF(OR(C826&lt;&gt;"Scarico",D826="",F826="",B826=""),"",D826*(F826-IFERROR(INDEX(Prodotti!$F$5:$F$504,MATCH(B826,Prodotti!$A$5:$A$504,0)),0)))</f>
        <v/>
      </c>
      <c r="K826" s="19" t="str">
        <f aca="false">IF(B826="","",IF(ISNA(MATCH(B826,Prodotti!$A$5:$A$504,0)),"Codice non trovato",IF(OR(C826="",D826=""),"Manca tipo o quantità",IF(C826="Scarico",IF(SUMIFS($D$5:D826,$B$5:B826,B826,$C$5:C826,"Carico")-SUMIFS($D$5:D826,$B$5:B826,B826,$C$5:C826,"Scarico")&lt;0,"Giacenza insufficiente",""),""))))</f>
        <v/>
      </c>
    </row>
    <row r="827" customFormat="false" ht="15" hidden="false" customHeight="false" outlineLevel="0" collapsed="false">
      <c r="A827" s="18"/>
      <c r="B827" s="12"/>
      <c r="C827" s="13"/>
      <c r="D827" s="13"/>
      <c r="E827" s="12"/>
      <c r="F827" s="14"/>
      <c r="G827" s="12"/>
      <c r="H827" s="19" t="str">
        <f aca="false">IF(B827="","",IFERROR(INDEX(Prodotti!$B$5:$B$504,MATCH(B827,Prodotti!$A$5:$A$504,0)),"Codice non trovato"))</f>
        <v/>
      </c>
      <c r="I827" s="17" t="str">
        <f aca="false">IF(OR(D827="",F827=""),"",D827*F827)</f>
        <v/>
      </c>
      <c r="J827" s="17" t="str">
        <f aca="false">IF(OR(C827&lt;&gt;"Scarico",D827="",F827="",B827=""),"",D827*(F827-IFERROR(INDEX(Prodotti!$F$5:$F$504,MATCH(B827,Prodotti!$A$5:$A$504,0)),0)))</f>
        <v/>
      </c>
      <c r="K827" s="19" t="str">
        <f aca="false">IF(B827="","",IF(ISNA(MATCH(B827,Prodotti!$A$5:$A$504,0)),"Codice non trovato",IF(OR(C827="",D827=""),"Manca tipo o quantità",IF(C827="Scarico",IF(SUMIFS($D$5:D827,$B$5:B827,B827,$C$5:C827,"Carico")-SUMIFS($D$5:D827,$B$5:B827,B827,$C$5:C827,"Scarico")&lt;0,"Giacenza insufficiente",""),""))))</f>
        <v/>
      </c>
    </row>
    <row r="828" customFormat="false" ht="15" hidden="false" customHeight="false" outlineLevel="0" collapsed="false">
      <c r="A828" s="18"/>
      <c r="B828" s="12"/>
      <c r="C828" s="13"/>
      <c r="D828" s="13"/>
      <c r="E828" s="12"/>
      <c r="F828" s="14"/>
      <c r="G828" s="12"/>
      <c r="H828" s="19" t="str">
        <f aca="false">IF(B828="","",IFERROR(INDEX(Prodotti!$B$5:$B$504,MATCH(B828,Prodotti!$A$5:$A$504,0)),"Codice non trovato"))</f>
        <v/>
      </c>
      <c r="I828" s="17" t="str">
        <f aca="false">IF(OR(D828="",F828=""),"",D828*F828)</f>
        <v/>
      </c>
      <c r="J828" s="17" t="str">
        <f aca="false">IF(OR(C828&lt;&gt;"Scarico",D828="",F828="",B828=""),"",D828*(F828-IFERROR(INDEX(Prodotti!$F$5:$F$504,MATCH(B828,Prodotti!$A$5:$A$504,0)),0)))</f>
        <v/>
      </c>
      <c r="K828" s="19" t="str">
        <f aca="false">IF(B828="","",IF(ISNA(MATCH(B828,Prodotti!$A$5:$A$504,0)),"Codice non trovato",IF(OR(C828="",D828=""),"Manca tipo o quantità",IF(C828="Scarico",IF(SUMIFS($D$5:D828,$B$5:B828,B828,$C$5:C828,"Carico")-SUMIFS($D$5:D828,$B$5:B828,B828,$C$5:C828,"Scarico")&lt;0,"Giacenza insufficiente",""),""))))</f>
        <v/>
      </c>
    </row>
    <row r="829" customFormat="false" ht="15" hidden="false" customHeight="false" outlineLevel="0" collapsed="false">
      <c r="A829" s="18"/>
      <c r="B829" s="12"/>
      <c r="C829" s="13"/>
      <c r="D829" s="13"/>
      <c r="E829" s="12"/>
      <c r="F829" s="14"/>
      <c r="G829" s="12"/>
      <c r="H829" s="19" t="str">
        <f aca="false">IF(B829="","",IFERROR(INDEX(Prodotti!$B$5:$B$504,MATCH(B829,Prodotti!$A$5:$A$504,0)),"Codice non trovato"))</f>
        <v/>
      </c>
      <c r="I829" s="17" t="str">
        <f aca="false">IF(OR(D829="",F829=""),"",D829*F829)</f>
        <v/>
      </c>
      <c r="J829" s="17" t="str">
        <f aca="false">IF(OR(C829&lt;&gt;"Scarico",D829="",F829="",B829=""),"",D829*(F829-IFERROR(INDEX(Prodotti!$F$5:$F$504,MATCH(B829,Prodotti!$A$5:$A$504,0)),0)))</f>
        <v/>
      </c>
      <c r="K829" s="19" t="str">
        <f aca="false">IF(B829="","",IF(ISNA(MATCH(B829,Prodotti!$A$5:$A$504,0)),"Codice non trovato",IF(OR(C829="",D829=""),"Manca tipo o quantità",IF(C829="Scarico",IF(SUMIFS($D$5:D829,$B$5:B829,B829,$C$5:C829,"Carico")-SUMIFS($D$5:D829,$B$5:B829,B829,$C$5:C829,"Scarico")&lt;0,"Giacenza insufficiente",""),""))))</f>
        <v/>
      </c>
    </row>
    <row r="830" customFormat="false" ht="15" hidden="false" customHeight="false" outlineLevel="0" collapsed="false">
      <c r="A830" s="18"/>
      <c r="B830" s="12"/>
      <c r="C830" s="13"/>
      <c r="D830" s="13"/>
      <c r="E830" s="12"/>
      <c r="F830" s="14"/>
      <c r="G830" s="12"/>
      <c r="H830" s="19" t="str">
        <f aca="false">IF(B830="","",IFERROR(INDEX(Prodotti!$B$5:$B$504,MATCH(B830,Prodotti!$A$5:$A$504,0)),"Codice non trovato"))</f>
        <v/>
      </c>
      <c r="I830" s="17" t="str">
        <f aca="false">IF(OR(D830="",F830=""),"",D830*F830)</f>
        <v/>
      </c>
      <c r="J830" s="17" t="str">
        <f aca="false">IF(OR(C830&lt;&gt;"Scarico",D830="",F830="",B830=""),"",D830*(F830-IFERROR(INDEX(Prodotti!$F$5:$F$504,MATCH(B830,Prodotti!$A$5:$A$504,0)),0)))</f>
        <v/>
      </c>
      <c r="K830" s="19" t="str">
        <f aca="false">IF(B830="","",IF(ISNA(MATCH(B830,Prodotti!$A$5:$A$504,0)),"Codice non trovato",IF(OR(C830="",D830=""),"Manca tipo o quantità",IF(C830="Scarico",IF(SUMIFS($D$5:D830,$B$5:B830,B830,$C$5:C830,"Carico")-SUMIFS($D$5:D830,$B$5:B830,B830,$C$5:C830,"Scarico")&lt;0,"Giacenza insufficiente",""),""))))</f>
        <v/>
      </c>
    </row>
    <row r="831" customFormat="false" ht="15" hidden="false" customHeight="false" outlineLevel="0" collapsed="false">
      <c r="A831" s="18"/>
      <c r="B831" s="12"/>
      <c r="C831" s="13"/>
      <c r="D831" s="13"/>
      <c r="E831" s="12"/>
      <c r="F831" s="14"/>
      <c r="G831" s="12"/>
      <c r="H831" s="19" t="str">
        <f aca="false">IF(B831="","",IFERROR(INDEX(Prodotti!$B$5:$B$504,MATCH(B831,Prodotti!$A$5:$A$504,0)),"Codice non trovato"))</f>
        <v/>
      </c>
      <c r="I831" s="17" t="str">
        <f aca="false">IF(OR(D831="",F831=""),"",D831*F831)</f>
        <v/>
      </c>
      <c r="J831" s="17" t="str">
        <f aca="false">IF(OR(C831&lt;&gt;"Scarico",D831="",F831="",B831=""),"",D831*(F831-IFERROR(INDEX(Prodotti!$F$5:$F$504,MATCH(B831,Prodotti!$A$5:$A$504,0)),0)))</f>
        <v/>
      </c>
      <c r="K831" s="19" t="str">
        <f aca="false">IF(B831="","",IF(ISNA(MATCH(B831,Prodotti!$A$5:$A$504,0)),"Codice non trovato",IF(OR(C831="",D831=""),"Manca tipo o quantità",IF(C831="Scarico",IF(SUMIFS($D$5:D831,$B$5:B831,B831,$C$5:C831,"Carico")-SUMIFS($D$5:D831,$B$5:B831,B831,$C$5:C831,"Scarico")&lt;0,"Giacenza insufficiente",""),""))))</f>
        <v/>
      </c>
    </row>
    <row r="832" customFormat="false" ht="15" hidden="false" customHeight="false" outlineLevel="0" collapsed="false">
      <c r="A832" s="18"/>
      <c r="B832" s="12"/>
      <c r="C832" s="13"/>
      <c r="D832" s="13"/>
      <c r="E832" s="12"/>
      <c r="F832" s="14"/>
      <c r="G832" s="12"/>
      <c r="H832" s="19" t="str">
        <f aca="false">IF(B832="","",IFERROR(INDEX(Prodotti!$B$5:$B$504,MATCH(B832,Prodotti!$A$5:$A$504,0)),"Codice non trovato"))</f>
        <v/>
      </c>
      <c r="I832" s="17" t="str">
        <f aca="false">IF(OR(D832="",F832=""),"",D832*F832)</f>
        <v/>
      </c>
      <c r="J832" s="17" t="str">
        <f aca="false">IF(OR(C832&lt;&gt;"Scarico",D832="",F832="",B832=""),"",D832*(F832-IFERROR(INDEX(Prodotti!$F$5:$F$504,MATCH(B832,Prodotti!$A$5:$A$504,0)),0)))</f>
        <v/>
      </c>
      <c r="K832" s="19" t="str">
        <f aca="false">IF(B832="","",IF(ISNA(MATCH(B832,Prodotti!$A$5:$A$504,0)),"Codice non trovato",IF(OR(C832="",D832=""),"Manca tipo o quantità",IF(C832="Scarico",IF(SUMIFS($D$5:D832,$B$5:B832,B832,$C$5:C832,"Carico")-SUMIFS($D$5:D832,$B$5:B832,B832,$C$5:C832,"Scarico")&lt;0,"Giacenza insufficiente",""),""))))</f>
        <v/>
      </c>
    </row>
    <row r="833" customFormat="false" ht="15" hidden="false" customHeight="false" outlineLevel="0" collapsed="false">
      <c r="A833" s="18"/>
      <c r="B833" s="12"/>
      <c r="C833" s="13"/>
      <c r="D833" s="13"/>
      <c r="E833" s="12"/>
      <c r="F833" s="14"/>
      <c r="G833" s="12"/>
      <c r="H833" s="19" t="str">
        <f aca="false">IF(B833="","",IFERROR(INDEX(Prodotti!$B$5:$B$504,MATCH(B833,Prodotti!$A$5:$A$504,0)),"Codice non trovato"))</f>
        <v/>
      </c>
      <c r="I833" s="17" t="str">
        <f aca="false">IF(OR(D833="",F833=""),"",D833*F833)</f>
        <v/>
      </c>
      <c r="J833" s="17" t="str">
        <f aca="false">IF(OR(C833&lt;&gt;"Scarico",D833="",F833="",B833=""),"",D833*(F833-IFERROR(INDEX(Prodotti!$F$5:$F$504,MATCH(B833,Prodotti!$A$5:$A$504,0)),0)))</f>
        <v/>
      </c>
      <c r="K833" s="19" t="str">
        <f aca="false">IF(B833="","",IF(ISNA(MATCH(B833,Prodotti!$A$5:$A$504,0)),"Codice non trovato",IF(OR(C833="",D833=""),"Manca tipo o quantità",IF(C833="Scarico",IF(SUMIFS($D$5:D833,$B$5:B833,B833,$C$5:C833,"Carico")-SUMIFS($D$5:D833,$B$5:B833,B833,$C$5:C833,"Scarico")&lt;0,"Giacenza insufficiente",""),""))))</f>
        <v/>
      </c>
    </row>
    <row r="834" customFormat="false" ht="15" hidden="false" customHeight="false" outlineLevel="0" collapsed="false">
      <c r="A834" s="18"/>
      <c r="B834" s="12"/>
      <c r="C834" s="13"/>
      <c r="D834" s="13"/>
      <c r="E834" s="12"/>
      <c r="F834" s="14"/>
      <c r="G834" s="12"/>
      <c r="H834" s="19" t="str">
        <f aca="false">IF(B834="","",IFERROR(INDEX(Prodotti!$B$5:$B$504,MATCH(B834,Prodotti!$A$5:$A$504,0)),"Codice non trovato"))</f>
        <v/>
      </c>
      <c r="I834" s="17" t="str">
        <f aca="false">IF(OR(D834="",F834=""),"",D834*F834)</f>
        <v/>
      </c>
      <c r="J834" s="17" t="str">
        <f aca="false">IF(OR(C834&lt;&gt;"Scarico",D834="",F834="",B834=""),"",D834*(F834-IFERROR(INDEX(Prodotti!$F$5:$F$504,MATCH(B834,Prodotti!$A$5:$A$504,0)),0)))</f>
        <v/>
      </c>
      <c r="K834" s="19" t="str">
        <f aca="false">IF(B834="","",IF(ISNA(MATCH(B834,Prodotti!$A$5:$A$504,0)),"Codice non trovato",IF(OR(C834="",D834=""),"Manca tipo o quantità",IF(C834="Scarico",IF(SUMIFS($D$5:D834,$B$5:B834,B834,$C$5:C834,"Carico")-SUMIFS($D$5:D834,$B$5:B834,B834,$C$5:C834,"Scarico")&lt;0,"Giacenza insufficiente",""),""))))</f>
        <v/>
      </c>
    </row>
    <row r="835" customFormat="false" ht="15" hidden="false" customHeight="false" outlineLevel="0" collapsed="false">
      <c r="A835" s="18"/>
      <c r="B835" s="12"/>
      <c r="C835" s="13"/>
      <c r="D835" s="13"/>
      <c r="E835" s="12"/>
      <c r="F835" s="14"/>
      <c r="G835" s="12"/>
      <c r="H835" s="19" t="str">
        <f aca="false">IF(B835="","",IFERROR(INDEX(Prodotti!$B$5:$B$504,MATCH(B835,Prodotti!$A$5:$A$504,0)),"Codice non trovato"))</f>
        <v/>
      </c>
      <c r="I835" s="17" t="str">
        <f aca="false">IF(OR(D835="",F835=""),"",D835*F835)</f>
        <v/>
      </c>
      <c r="J835" s="17" t="str">
        <f aca="false">IF(OR(C835&lt;&gt;"Scarico",D835="",F835="",B835=""),"",D835*(F835-IFERROR(INDEX(Prodotti!$F$5:$F$504,MATCH(B835,Prodotti!$A$5:$A$504,0)),0)))</f>
        <v/>
      </c>
      <c r="K835" s="19" t="str">
        <f aca="false">IF(B835="","",IF(ISNA(MATCH(B835,Prodotti!$A$5:$A$504,0)),"Codice non trovato",IF(OR(C835="",D835=""),"Manca tipo o quantità",IF(C835="Scarico",IF(SUMIFS($D$5:D835,$B$5:B835,B835,$C$5:C835,"Carico")-SUMIFS($D$5:D835,$B$5:B835,B835,$C$5:C835,"Scarico")&lt;0,"Giacenza insufficiente",""),""))))</f>
        <v/>
      </c>
    </row>
    <row r="836" customFormat="false" ht="15" hidden="false" customHeight="false" outlineLevel="0" collapsed="false">
      <c r="A836" s="18"/>
      <c r="B836" s="12"/>
      <c r="C836" s="13"/>
      <c r="D836" s="13"/>
      <c r="E836" s="12"/>
      <c r="F836" s="14"/>
      <c r="G836" s="12"/>
      <c r="H836" s="19" t="str">
        <f aca="false">IF(B836="","",IFERROR(INDEX(Prodotti!$B$5:$B$504,MATCH(B836,Prodotti!$A$5:$A$504,0)),"Codice non trovato"))</f>
        <v/>
      </c>
      <c r="I836" s="17" t="str">
        <f aca="false">IF(OR(D836="",F836=""),"",D836*F836)</f>
        <v/>
      </c>
      <c r="J836" s="17" t="str">
        <f aca="false">IF(OR(C836&lt;&gt;"Scarico",D836="",F836="",B836=""),"",D836*(F836-IFERROR(INDEX(Prodotti!$F$5:$F$504,MATCH(B836,Prodotti!$A$5:$A$504,0)),0)))</f>
        <v/>
      </c>
      <c r="K836" s="19" t="str">
        <f aca="false">IF(B836="","",IF(ISNA(MATCH(B836,Prodotti!$A$5:$A$504,0)),"Codice non trovato",IF(OR(C836="",D836=""),"Manca tipo o quantità",IF(C836="Scarico",IF(SUMIFS($D$5:D836,$B$5:B836,B836,$C$5:C836,"Carico")-SUMIFS($D$5:D836,$B$5:B836,B836,$C$5:C836,"Scarico")&lt;0,"Giacenza insufficiente",""),""))))</f>
        <v/>
      </c>
    </row>
    <row r="837" customFormat="false" ht="15" hidden="false" customHeight="false" outlineLevel="0" collapsed="false">
      <c r="A837" s="18"/>
      <c r="B837" s="12"/>
      <c r="C837" s="13"/>
      <c r="D837" s="13"/>
      <c r="E837" s="12"/>
      <c r="F837" s="14"/>
      <c r="G837" s="12"/>
      <c r="H837" s="19" t="str">
        <f aca="false">IF(B837="","",IFERROR(INDEX(Prodotti!$B$5:$B$504,MATCH(B837,Prodotti!$A$5:$A$504,0)),"Codice non trovato"))</f>
        <v/>
      </c>
      <c r="I837" s="17" t="str">
        <f aca="false">IF(OR(D837="",F837=""),"",D837*F837)</f>
        <v/>
      </c>
      <c r="J837" s="17" t="str">
        <f aca="false">IF(OR(C837&lt;&gt;"Scarico",D837="",F837="",B837=""),"",D837*(F837-IFERROR(INDEX(Prodotti!$F$5:$F$504,MATCH(B837,Prodotti!$A$5:$A$504,0)),0)))</f>
        <v/>
      </c>
      <c r="K837" s="19" t="str">
        <f aca="false">IF(B837="","",IF(ISNA(MATCH(B837,Prodotti!$A$5:$A$504,0)),"Codice non trovato",IF(OR(C837="",D837=""),"Manca tipo o quantità",IF(C837="Scarico",IF(SUMIFS($D$5:D837,$B$5:B837,B837,$C$5:C837,"Carico")-SUMIFS($D$5:D837,$B$5:B837,B837,$C$5:C837,"Scarico")&lt;0,"Giacenza insufficiente",""),""))))</f>
        <v/>
      </c>
    </row>
    <row r="838" customFormat="false" ht="15" hidden="false" customHeight="false" outlineLevel="0" collapsed="false">
      <c r="A838" s="18"/>
      <c r="B838" s="12"/>
      <c r="C838" s="13"/>
      <c r="D838" s="13"/>
      <c r="E838" s="12"/>
      <c r="F838" s="14"/>
      <c r="G838" s="12"/>
      <c r="H838" s="19" t="str">
        <f aca="false">IF(B838="","",IFERROR(INDEX(Prodotti!$B$5:$B$504,MATCH(B838,Prodotti!$A$5:$A$504,0)),"Codice non trovato"))</f>
        <v/>
      </c>
      <c r="I838" s="17" t="str">
        <f aca="false">IF(OR(D838="",F838=""),"",D838*F838)</f>
        <v/>
      </c>
      <c r="J838" s="17" t="str">
        <f aca="false">IF(OR(C838&lt;&gt;"Scarico",D838="",F838="",B838=""),"",D838*(F838-IFERROR(INDEX(Prodotti!$F$5:$F$504,MATCH(B838,Prodotti!$A$5:$A$504,0)),0)))</f>
        <v/>
      </c>
      <c r="K838" s="19" t="str">
        <f aca="false">IF(B838="","",IF(ISNA(MATCH(B838,Prodotti!$A$5:$A$504,0)),"Codice non trovato",IF(OR(C838="",D838=""),"Manca tipo o quantità",IF(C838="Scarico",IF(SUMIFS($D$5:D838,$B$5:B838,B838,$C$5:C838,"Carico")-SUMIFS($D$5:D838,$B$5:B838,B838,$C$5:C838,"Scarico")&lt;0,"Giacenza insufficiente",""),""))))</f>
        <v/>
      </c>
    </row>
    <row r="839" customFormat="false" ht="15" hidden="false" customHeight="false" outlineLevel="0" collapsed="false">
      <c r="A839" s="18"/>
      <c r="B839" s="12"/>
      <c r="C839" s="13"/>
      <c r="D839" s="13"/>
      <c r="E839" s="12"/>
      <c r="F839" s="14"/>
      <c r="G839" s="12"/>
      <c r="H839" s="19" t="str">
        <f aca="false">IF(B839="","",IFERROR(INDEX(Prodotti!$B$5:$B$504,MATCH(B839,Prodotti!$A$5:$A$504,0)),"Codice non trovato"))</f>
        <v/>
      </c>
      <c r="I839" s="17" t="str">
        <f aca="false">IF(OR(D839="",F839=""),"",D839*F839)</f>
        <v/>
      </c>
      <c r="J839" s="17" t="str">
        <f aca="false">IF(OR(C839&lt;&gt;"Scarico",D839="",F839="",B839=""),"",D839*(F839-IFERROR(INDEX(Prodotti!$F$5:$F$504,MATCH(B839,Prodotti!$A$5:$A$504,0)),0)))</f>
        <v/>
      </c>
      <c r="K839" s="19" t="str">
        <f aca="false">IF(B839="","",IF(ISNA(MATCH(B839,Prodotti!$A$5:$A$504,0)),"Codice non trovato",IF(OR(C839="",D839=""),"Manca tipo o quantità",IF(C839="Scarico",IF(SUMIFS($D$5:D839,$B$5:B839,B839,$C$5:C839,"Carico")-SUMIFS($D$5:D839,$B$5:B839,B839,$C$5:C839,"Scarico")&lt;0,"Giacenza insufficiente",""),""))))</f>
        <v/>
      </c>
    </row>
    <row r="840" customFormat="false" ht="15" hidden="false" customHeight="false" outlineLevel="0" collapsed="false">
      <c r="A840" s="18"/>
      <c r="B840" s="12"/>
      <c r="C840" s="13"/>
      <c r="D840" s="13"/>
      <c r="E840" s="12"/>
      <c r="F840" s="14"/>
      <c r="G840" s="12"/>
      <c r="H840" s="19" t="str">
        <f aca="false">IF(B840="","",IFERROR(INDEX(Prodotti!$B$5:$B$504,MATCH(B840,Prodotti!$A$5:$A$504,0)),"Codice non trovato"))</f>
        <v/>
      </c>
      <c r="I840" s="17" t="str">
        <f aca="false">IF(OR(D840="",F840=""),"",D840*F840)</f>
        <v/>
      </c>
      <c r="J840" s="17" t="str">
        <f aca="false">IF(OR(C840&lt;&gt;"Scarico",D840="",F840="",B840=""),"",D840*(F840-IFERROR(INDEX(Prodotti!$F$5:$F$504,MATCH(B840,Prodotti!$A$5:$A$504,0)),0)))</f>
        <v/>
      </c>
      <c r="K840" s="19" t="str">
        <f aca="false">IF(B840="","",IF(ISNA(MATCH(B840,Prodotti!$A$5:$A$504,0)),"Codice non trovato",IF(OR(C840="",D840=""),"Manca tipo o quantità",IF(C840="Scarico",IF(SUMIFS($D$5:D840,$B$5:B840,B840,$C$5:C840,"Carico")-SUMIFS($D$5:D840,$B$5:B840,B840,$C$5:C840,"Scarico")&lt;0,"Giacenza insufficiente",""),""))))</f>
        <v/>
      </c>
    </row>
    <row r="841" customFormat="false" ht="15" hidden="false" customHeight="false" outlineLevel="0" collapsed="false">
      <c r="A841" s="18"/>
      <c r="B841" s="12"/>
      <c r="C841" s="13"/>
      <c r="D841" s="13"/>
      <c r="E841" s="12"/>
      <c r="F841" s="14"/>
      <c r="G841" s="12"/>
      <c r="H841" s="19" t="str">
        <f aca="false">IF(B841="","",IFERROR(INDEX(Prodotti!$B$5:$B$504,MATCH(B841,Prodotti!$A$5:$A$504,0)),"Codice non trovato"))</f>
        <v/>
      </c>
      <c r="I841" s="17" t="str">
        <f aca="false">IF(OR(D841="",F841=""),"",D841*F841)</f>
        <v/>
      </c>
      <c r="J841" s="17" t="str">
        <f aca="false">IF(OR(C841&lt;&gt;"Scarico",D841="",F841="",B841=""),"",D841*(F841-IFERROR(INDEX(Prodotti!$F$5:$F$504,MATCH(B841,Prodotti!$A$5:$A$504,0)),0)))</f>
        <v/>
      </c>
      <c r="K841" s="19" t="str">
        <f aca="false">IF(B841="","",IF(ISNA(MATCH(B841,Prodotti!$A$5:$A$504,0)),"Codice non trovato",IF(OR(C841="",D841=""),"Manca tipo o quantità",IF(C841="Scarico",IF(SUMIFS($D$5:D841,$B$5:B841,B841,$C$5:C841,"Carico")-SUMIFS($D$5:D841,$B$5:B841,B841,$C$5:C841,"Scarico")&lt;0,"Giacenza insufficiente",""),""))))</f>
        <v/>
      </c>
    </row>
    <row r="842" customFormat="false" ht="15" hidden="false" customHeight="false" outlineLevel="0" collapsed="false">
      <c r="A842" s="18"/>
      <c r="B842" s="12"/>
      <c r="C842" s="13"/>
      <c r="D842" s="13"/>
      <c r="E842" s="12"/>
      <c r="F842" s="14"/>
      <c r="G842" s="12"/>
      <c r="H842" s="19" t="str">
        <f aca="false">IF(B842="","",IFERROR(INDEX(Prodotti!$B$5:$B$504,MATCH(B842,Prodotti!$A$5:$A$504,0)),"Codice non trovato"))</f>
        <v/>
      </c>
      <c r="I842" s="17" t="str">
        <f aca="false">IF(OR(D842="",F842=""),"",D842*F842)</f>
        <v/>
      </c>
      <c r="J842" s="17" t="str">
        <f aca="false">IF(OR(C842&lt;&gt;"Scarico",D842="",F842="",B842=""),"",D842*(F842-IFERROR(INDEX(Prodotti!$F$5:$F$504,MATCH(B842,Prodotti!$A$5:$A$504,0)),0)))</f>
        <v/>
      </c>
      <c r="K842" s="19" t="str">
        <f aca="false">IF(B842="","",IF(ISNA(MATCH(B842,Prodotti!$A$5:$A$504,0)),"Codice non trovato",IF(OR(C842="",D842=""),"Manca tipo o quantità",IF(C842="Scarico",IF(SUMIFS($D$5:D842,$B$5:B842,B842,$C$5:C842,"Carico")-SUMIFS($D$5:D842,$B$5:B842,B842,$C$5:C842,"Scarico")&lt;0,"Giacenza insufficiente",""),""))))</f>
        <v/>
      </c>
    </row>
    <row r="843" customFormat="false" ht="15" hidden="false" customHeight="false" outlineLevel="0" collapsed="false">
      <c r="A843" s="18"/>
      <c r="B843" s="12"/>
      <c r="C843" s="13"/>
      <c r="D843" s="13"/>
      <c r="E843" s="12"/>
      <c r="F843" s="14"/>
      <c r="G843" s="12"/>
      <c r="H843" s="19" t="str">
        <f aca="false">IF(B843="","",IFERROR(INDEX(Prodotti!$B$5:$B$504,MATCH(B843,Prodotti!$A$5:$A$504,0)),"Codice non trovato"))</f>
        <v/>
      </c>
      <c r="I843" s="17" t="str">
        <f aca="false">IF(OR(D843="",F843=""),"",D843*F843)</f>
        <v/>
      </c>
      <c r="J843" s="17" t="str">
        <f aca="false">IF(OR(C843&lt;&gt;"Scarico",D843="",F843="",B843=""),"",D843*(F843-IFERROR(INDEX(Prodotti!$F$5:$F$504,MATCH(B843,Prodotti!$A$5:$A$504,0)),0)))</f>
        <v/>
      </c>
      <c r="K843" s="19" t="str">
        <f aca="false">IF(B843="","",IF(ISNA(MATCH(B843,Prodotti!$A$5:$A$504,0)),"Codice non trovato",IF(OR(C843="",D843=""),"Manca tipo o quantità",IF(C843="Scarico",IF(SUMIFS($D$5:D843,$B$5:B843,B843,$C$5:C843,"Carico")-SUMIFS($D$5:D843,$B$5:B843,B843,$C$5:C843,"Scarico")&lt;0,"Giacenza insufficiente",""),""))))</f>
        <v/>
      </c>
    </row>
    <row r="844" customFormat="false" ht="15" hidden="false" customHeight="false" outlineLevel="0" collapsed="false">
      <c r="A844" s="18"/>
      <c r="B844" s="12"/>
      <c r="C844" s="13"/>
      <c r="D844" s="13"/>
      <c r="E844" s="12"/>
      <c r="F844" s="14"/>
      <c r="G844" s="12"/>
      <c r="H844" s="19" t="str">
        <f aca="false">IF(B844="","",IFERROR(INDEX(Prodotti!$B$5:$B$504,MATCH(B844,Prodotti!$A$5:$A$504,0)),"Codice non trovato"))</f>
        <v/>
      </c>
      <c r="I844" s="17" t="str">
        <f aca="false">IF(OR(D844="",F844=""),"",D844*F844)</f>
        <v/>
      </c>
      <c r="J844" s="17" t="str">
        <f aca="false">IF(OR(C844&lt;&gt;"Scarico",D844="",F844="",B844=""),"",D844*(F844-IFERROR(INDEX(Prodotti!$F$5:$F$504,MATCH(B844,Prodotti!$A$5:$A$504,0)),0)))</f>
        <v/>
      </c>
      <c r="K844" s="19" t="str">
        <f aca="false">IF(B844="","",IF(ISNA(MATCH(B844,Prodotti!$A$5:$A$504,0)),"Codice non trovato",IF(OR(C844="",D844=""),"Manca tipo o quantità",IF(C844="Scarico",IF(SUMIFS($D$5:D844,$B$5:B844,B844,$C$5:C844,"Carico")-SUMIFS($D$5:D844,$B$5:B844,B844,$C$5:C844,"Scarico")&lt;0,"Giacenza insufficiente",""),""))))</f>
        <v/>
      </c>
    </row>
    <row r="845" customFormat="false" ht="15" hidden="false" customHeight="false" outlineLevel="0" collapsed="false">
      <c r="A845" s="18"/>
      <c r="B845" s="12"/>
      <c r="C845" s="13"/>
      <c r="D845" s="13"/>
      <c r="E845" s="12"/>
      <c r="F845" s="14"/>
      <c r="G845" s="12"/>
      <c r="H845" s="19" t="str">
        <f aca="false">IF(B845="","",IFERROR(INDEX(Prodotti!$B$5:$B$504,MATCH(B845,Prodotti!$A$5:$A$504,0)),"Codice non trovato"))</f>
        <v/>
      </c>
      <c r="I845" s="17" t="str">
        <f aca="false">IF(OR(D845="",F845=""),"",D845*F845)</f>
        <v/>
      </c>
      <c r="J845" s="17" t="str">
        <f aca="false">IF(OR(C845&lt;&gt;"Scarico",D845="",F845="",B845=""),"",D845*(F845-IFERROR(INDEX(Prodotti!$F$5:$F$504,MATCH(B845,Prodotti!$A$5:$A$504,0)),0)))</f>
        <v/>
      </c>
      <c r="K845" s="19" t="str">
        <f aca="false">IF(B845="","",IF(ISNA(MATCH(B845,Prodotti!$A$5:$A$504,0)),"Codice non trovato",IF(OR(C845="",D845=""),"Manca tipo o quantità",IF(C845="Scarico",IF(SUMIFS($D$5:D845,$B$5:B845,B845,$C$5:C845,"Carico")-SUMIFS($D$5:D845,$B$5:B845,B845,$C$5:C845,"Scarico")&lt;0,"Giacenza insufficiente",""),""))))</f>
        <v/>
      </c>
    </row>
    <row r="846" customFormat="false" ht="15" hidden="false" customHeight="false" outlineLevel="0" collapsed="false">
      <c r="A846" s="18"/>
      <c r="B846" s="12"/>
      <c r="C846" s="13"/>
      <c r="D846" s="13"/>
      <c r="E846" s="12"/>
      <c r="F846" s="14"/>
      <c r="G846" s="12"/>
      <c r="H846" s="19" t="str">
        <f aca="false">IF(B846="","",IFERROR(INDEX(Prodotti!$B$5:$B$504,MATCH(B846,Prodotti!$A$5:$A$504,0)),"Codice non trovato"))</f>
        <v/>
      </c>
      <c r="I846" s="17" t="str">
        <f aca="false">IF(OR(D846="",F846=""),"",D846*F846)</f>
        <v/>
      </c>
      <c r="J846" s="17" t="str">
        <f aca="false">IF(OR(C846&lt;&gt;"Scarico",D846="",F846="",B846=""),"",D846*(F846-IFERROR(INDEX(Prodotti!$F$5:$F$504,MATCH(B846,Prodotti!$A$5:$A$504,0)),0)))</f>
        <v/>
      </c>
      <c r="K846" s="19" t="str">
        <f aca="false">IF(B846="","",IF(ISNA(MATCH(B846,Prodotti!$A$5:$A$504,0)),"Codice non trovato",IF(OR(C846="",D846=""),"Manca tipo o quantità",IF(C846="Scarico",IF(SUMIFS($D$5:D846,$B$5:B846,B846,$C$5:C846,"Carico")-SUMIFS($D$5:D846,$B$5:B846,B846,$C$5:C846,"Scarico")&lt;0,"Giacenza insufficiente",""),""))))</f>
        <v/>
      </c>
    </row>
    <row r="847" customFormat="false" ht="15" hidden="false" customHeight="false" outlineLevel="0" collapsed="false">
      <c r="A847" s="18"/>
      <c r="B847" s="12"/>
      <c r="C847" s="13"/>
      <c r="D847" s="13"/>
      <c r="E847" s="12"/>
      <c r="F847" s="14"/>
      <c r="G847" s="12"/>
      <c r="H847" s="19" t="str">
        <f aca="false">IF(B847="","",IFERROR(INDEX(Prodotti!$B$5:$B$504,MATCH(B847,Prodotti!$A$5:$A$504,0)),"Codice non trovato"))</f>
        <v/>
      </c>
      <c r="I847" s="17" t="str">
        <f aca="false">IF(OR(D847="",F847=""),"",D847*F847)</f>
        <v/>
      </c>
      <c r="J847" s="17" t="str">
        <f aca="false">IF(OR(C847&lt;&gt;"Scarico",D847="",F847="",B847=""),"",D847*(F847-IFERROR(INDEX(Prodotti!$F$5:$F$504,MATCH(B847,Prodotti!$A$5:$A$504,0)),0)))</f>
        <v/>
      </c>
      <c r="K847" s="19" t="str">
        <f aca="false">IF(B847="","",IF(ISNA(MATCH(B847,Prodotti!$A$5:$A$504,0)),"Codice non trovato",IF(OR(C847="",D847=""),"Manca tipo o quantità",IF(C847="Scarico",IF(SUMIFS($D$5:D847,$B$5:B847,B847,$C$5:C847,"Carico")-SUMIFS($D$5:D847,$B$5:B847,B847,$C$5:C847,"Scarico")&lt;0,"Giacenza insufficiente",""),""))))</f>
        <v/>
      </c>
    </row>
    <row r="848" customFormat="false" ht="15" hidden="false" customHeight="false" outlineLevel="0" collapsed="false">
      <c r="A848" s="18"/>
      <c r="B848" s="12"/>
      <c r="C848" s="13"/>
      <c r="D848" s="13"/>
      <c r="E848" s="12"/>
      <c r="F848" s="14"/>
      <c r="G848" s="12"/>
      <c r="H848" s="19" t="str">
        <f aca="false">IF(B848="","",IFERROR(INDEX(Prodotti!$B$5:$B$504,MATCH(B848,Prodotti!$A$5:$A$504,0)),"Codice non trovato"))</f>
        <v/>
      </c>
      <c r="I848" s="17" t="str">
        <f aca="false">IF(OR(D848="",F848=""),"",D848*F848)</f>
        <v/>
      </c>
      <c r="J848" s="17" t="str">
        <f aca="false">IF(OR(C848&lt;&gt;"Scarico",D848="",F848="",B848=""),"",D848*(F848-IFERROR(INDEX(Prodotti!$F$5:$F$504,MATCH(B848,Prodotti!$A$5:$A$504,0)),0)))</f>
        <v/>
      </c>
      <c r="K848" s="19" t="str">
        <f aca="false">IF(B848="","",IF(ISNA(MATCH(B848,Prodotti!$A$5:$A$504,0)),"Codice non trovato",IF(OR(C848="",D848=""),"Manca tipo o quantità",IF(C848="Scarico",IF(SUMIFS($D$5:D848,$B$5:B848,B848,$C$5:C848,"Carico")-SUMIFS($D$5:D848,$B$5:B848,B848,$C$5:C848,"Scarico")&lt;0,"Giacenza insufficiente",""),""))))</f>
        <v/>
      </c>
    </row>
    <row r="849" customFormat="false" ht="15" hidden="false" customHeight="false" outlineLevel="0" collapsed="false">
      <c r="A849" s="18"/>
      <c r="B849" s="12"/>
      <c r="C849" s="13"/>
      <c r="D849" s="13"/>
      <c r="E849" s="12"/>
      <c r="F849" s="14"/>
      <c r="G849" s="12"/>
      <c r="H849" s="19" t="str">
        <f aca="false">IF(B849="","",IFERROR(INDEX(Prodotti!$B$5:$B$504,MATCH(B849,Prodotti!$A$5:$A$504,0)),"Codice non trovato"))</f>
        <v/>
      </c>
      <c r="I849" s="17" t="str">
        <f aca="false">IF(OR(D849="",F849=""),"",D849*F849)</f>
        <v/>
      </c>
      <c r="J849" s="17" t="str">
        <f aca="false">IF(OR(C849&lt;&gt;"Scarico",D849="",F849="",B849=""),"",D849*(F849-IFERROR(INDEX(Prodotti!$F$5:$F$504,MATCH(B849,Prodotti!$A$5:$A$504,0)),0)))</f>
        <v/>
      </c>
      <c r="K849" s="19" t="str">
        <f aca="false">IF(B849="","",IF(ISNA(MATCH(B849,Prodotti!$A$5:$A$504,0)),"Codice non trovato",IF(OR(C849="",D849=""),"Manca tipo o quantità",IF(C849="Scarico",IF(SUMIFS($D$5:D849,$B$5:B849,B849,$C$5:C849,"Carico")-SUMIFS($D$5:D849,$B$5:B849,B849,$C$5:C849,"Scarico")&lt;0,"Giacenza insufficiente",""),""))))</f>
        <v/>
      </c>
    </row>
    <row r="850" customFormat="false" ht="15" hidden="false" customHeight="false" outlineLevel="0" collapsed="false">
      <c r="A850" s="18"/>
      <c r="B850" s="12"/>
      <c r="C850" s="13"/>
      <c r="D850" s="13"/>
      <c r="E850" s="12"/>
      <c r="F850" s="14"/>
      <c r="G850" s="12"/>
      <c r="H850" s="19" t="str">
        <f aca="false">IF(B850="","",IFERROR(INDEX(Prodotti!$B$5:$B$504,MATCH(B850,Prodotti!$A$5:$A$504,0)),"Codice non trovato"))</f>
        <v/>
      </c>
      <c r="I850" s="17" t="str">
        <f aca="false">IF(OR(D850="",F850=""),"",D850*F850)</f>
        <v/>
      </c>
      <c r="J850" s="17" t="str">
        <f aca="false">IF(OR(C850&lt;&gt;"Scarico",D850="",F850="",B850=""),"",D850*(F850-IFERROR(INDEX(Prodotti!$F$5:$F$504,MATCH(B850,Prodotti!$A$5:$A$504,0)),0)))</f>
        <v/>
      </c>
      <c r="K850" s="19" t="str">
        <f aca="false">IF(B850="","",IF(ISNA(MATCH(B850,Prodotti!$A$5:$A$504,0)),"Codice non trovato",IF(OR(C850="",D850=""),"Manca tipo o quantità",IF(C850="Scarico",IF(SUMIFS($D$5:D850,$B$5:B850,B850,$C$5:C850,"Carico")-SUMIFS($D$5:D850,$B$5:B850,B850,$C$5:C850,"Scarico")&lt;0,"Giacenza insufficiente",""),""))))</f>
        <v/>
      </c>
    </row>
    <row r="851" customFormat="false" ht="15" hidden="false" customHeight="false" outlineLevel="0" collapsed="false">
      <c r="A851" s="18"/>
      <c r="B851" s="12"/>
      <c r="C851" s="13"/>
      <c r="D851" s="13"/>
      <c r="E851" s="12"/>
      <c r="F851" s="14"/>
      <c r="G851" s="12"/>
      <c r="H851" s="19" t="str">
        <f aca="false">IF(B851="","",IFERROR(INDEX(Prodotti!$B$5:$B$504,MATCH(B851,Prodotti!$A$5:$A$504,0)),"Codice non trovato"))</f>
        <v/>
      </c>
      <c r="I851" s="17" t="str">
        <f aca="false">IF(OR(D851="",F851=""),"",D851*F851)</f>
        <v/>
      </c>
      <c r="J851" s="17" t="str">
        <f aca="false">IF(OR(C851&lt;&gt;"Scarico",D851="",F851="",B851=""),"",D851*(F851-IFERROR(INDEX(Prodotti!$F$5:$F$504,MATCH(B851,Prodotti!$A$5:$A$504,0)),0)))</f>
        <v/>
      </c>
      <c r="K851" s="19" t="str">
        <f aca="false">IF(B851="","",IF(ISNA(MATCH(B851,Prodotti!$A$5:$A$504,0)),"Codice non trovato",IF(OR(C851="",D851=""),"Manca tipo o quantità",IF(C851="Scarico",IF(SUMIFS($D$5:D851,$B$5:B851,B851,$C$5:C851,"Carico")-SUMIFS($D$5:D851,$B$5:B851,B851,$C$5:C851,"Scarico")&lt;0,"Giacenza insufficiente",""),""))))</f>
        <v/>
      </c>
    </row>
    <row r="852" customFormat="false" ht="15" hidden="false" customHeight="false" outlineLevel="0" collapsed="false">
      <c r="A852" s="18"/>
      <c r="B852" s="12"/>
      <c r="C852" s="13"/>
      <c r="D852" s="13"/>
      <c r="E852" s="12"/>
      <c r="F852" s="14"/>
      <c r="G852" s="12"/>
      <c r="H852" s="19" t="str">
        <f aca="false">IF(B852="","",IFERROR(INDEX(Prodotti!$B$5:$B$504,MATCH(B852,Prodotti!$A$5:$A$504,0)),"Codice non trovato"))</f>
        <v/>
      </c>
      <c r="I852" s="17" t="str">
        <f aca="false">IF(OR(D852="",F852=""),"",D852*F852)</f>
        <v/>
      </c>
      <c r="J852" s="17" t="str">
        <f aca="false">IF(OR(C852&lt;&gt;"Scarico",D852="",F852="",B852=""),"",D852*(F852-IFERROR(INDEX(Prodotti!$F$5:$F$504,MATCH(B852,Prodotti!$A$5:$A$504,0)),0)))</f>
        <v/>
      </c>
      <c r="K852" s="19" t="str">
        <f aca="false">IF(B852="","",IF(ISNA(MATCH(B852,Prodotti!$A$5:$A$504,0)),"Codice non trovato",IF(OR(C852="",D852=""),"Manca tipo o quantità",IF(C852="Scarico",IF(SUMIFS($D$5:D852,$B$5:B852,B852,$C$5:C852,"Carico")-SUMIFS($D$5:D852,$B$5:B852,B852,$C$5:C852,"Scarico")&lt;0,"Giacenza insufficiente",""),""))))</f>
        <v/>
      </c>
    </row>
    <row r="853" customFormat="false" ht="15" hidden="false" customHeight="false" outlineLevel="0" collapsed="false">
      <c r="A853" s="18"/>
      <c r="B853" s="12"/>
      <c r="C853" s="13"/>
      <c r="D853" s="13"/>
      <c r="E853" s="12"/>
      <c r="F853" s="14"/>
      <c r="G853" s="12"/>
      <c r="H853" s="19" t="str">
        <f aca="false">IF(B853="","",IFERROR(INDEX(Prodotti!$B$5:$B$504,MATCH(B853,Prodotti!$A$5:$A$504,0)),"Codice non trovato"))</f>
        <v/>
      </c>
      <c r="I853" s="17" t="str">
        <f aca="false">IF(OR(D853="",F853=""),"",D853*F853)</f>
        <v/>
      </c>
      <c r="J853" s="17" t="str">
        <f aca="false">IF(OR(C853&lt;&gt;"Scarico",D853="",F853="",B853=""),"",D853*(F853-IFERROR(INDEX(Prodotti!$F$5:$F$504,MATCH(B853,Prodotti!$A$5:$A$504,0)),0)))</f>
        <v/>
      </c>
      <c r="K853" s="19" t="str">
        <f aca="false">IF(B853="","",IF(ISNA(MATCH(B853,Prodotti!$A$5:$A$504,0)),"Codice non trovato",IF(OR(C853="",D853=""),"Manca tipo o quantità",IF(C853="Scarico",IF(SUMIFS($D$5:D853,$B$5:B853,B853,$C$5:C853,"Carico")-SUMIFS($D$5:D853,$B$5:B853,B853,$C$5:C853,"Scarico")&lt;0,"Giacenza insufficiente",""),""))))</f>
        <v/>
      </c>
    </row>
    <row r="854" customFormat="false" ht="15" hidden="false" customHeight="false" outlineLevel="0" collapsed="false">
      <c r="A854" s="18"/>
      <c r="B854" s="12"/>
      <c r="C854" s="13"/>
      <c r="D854" s="13"/>
      <c r="E854" s="12"/>
      <c r="F854" s="14"/>
      <c r="G854" s="12"/>
      <c r="H854" s="19" t="str">
        <f aca="false">IF(B854="","",IFERROR(INDEX(Prodotti!$B$5:$B$504,MATCH(B854,Prodotti!$A$5:$A$504,0)),"Codice non trovato"))</f>
        <v/>
      </c>
      <c r="I854" s="17" t="str">
        <f aca="false">IF(OR(D854="",F854=""),"",D854*F854)</f>
        <v/>
      </c>
      <c r="J854" s="17" t="str">
        <f aca="false">IF(OR(C854&lt;&gt;"Scarico",D854="",F854="",B854=""),"",D854*(F854-IFERROR(INDEX(Prodotti!$F$5:$F$504,MATCH(B854,Prodotti!$A$5:$A$504,0)),0)))</f>
        <v/>
      </c>
      <c r="K854" s="19" t="str">
        <f aca="false">IF(B854="","",IF(ISNA(MATCH(B854,Prodotti!$A$5:$A$504,0)),"Codice non trovato",IF(OR(C854="",D854=""),"Manca tipo o quantità",IF(C854="Scarico",IF(SUMIFS($D$5:D854,$B$5:B854,B854,$C$5:C854,"Carico")-SUMIFS($D$5:D854,$B$5:B854,B854,$C$5:C854,"Scarico")&lt;0,"Giacenza insufficiente",""),""))))</f>
        <v/>
      </c>
    </row>
    <row r="855" customFormat="false" ht="15" hidden="false" customHeight="false" outlineLevel="0" collapsed="false">
      <c r="A855" s="18"/>
      <c r="B855" s="12"/>
      <c r="C855" s="13"/>
      <c r="D855" s="13"/>
      <c r="E855" s="12"/>
      <c r="F855" s="14"/>
      <c r="G855" s="12"/>
      <c r="H855" s="19" t="str">
        <f aca="false">IF(B855="","",IFERROR(INDEX(Prodotti!$B$5:$B$504,MATCH(B855,Prodotti!$A$5:$A$504,0)),"Codice non trovato"))</f>
        <v/>
      </c>
      <c r="I855" s="17" t="str">
        <f aca="false">IF(OR(D855="",F855=""),"",D855*F855)</f>
        <v/>
      </c>
      <c r="J855" s="17" t="str">
        <f aca="false">IF(OR(C855&lt;&gt;"Scarico",D855="",F855="",B855=""),"",D855*(F855-IFERROR(INDEX(Prodotti!$F$5:$F$504,MATCH(B855,Prodotti!$A$5:$A$504,0)),0)))</f>
        <v/>
      </c>
      <c r="K855" s="19" t="str">
        <f aca="false">IF(B855="","",IF(ISNA(MATCH(B855,Prodotti!$A$5:$A$504,0)),"Codice non trovato",IF(OR(C855="",D855=""),"Manca tipo o quantità",IF(C855="Scarico",IF(SUMIFS($D$5:D855,$B$5:B855,B855,$C$5:C855,"Carico")-SUMIFS($D$5:D855,$B$5:B855,B855,$C$5:C855,"Scarico")&lt;0,"Giacenza insufficiente",""),""))))</f>
        <v/>
      </c>
    </row>
    <row r="856" customFormat="false" ht="15" hidden="false" customHeight="false" outlineLevel="0" collapsed="false">
      <c r="A856" s="18"/>
      <c r="B856" s="12"/>
      <c r="C856" s="13"/>
      <c r="D856" s="13"/>
      <c r="E856" s="12"/>
      <c r="F856" s="14"/>
      <c r="G856" s="12"/>
      <c r="H856" s="19" t="str">
        <f aca="false">IF(B856="","",IFERROR(INDEX(Prodotti!$B$5:$B$504,MATCH(B856,Prodotti!$A$5:$A$504,0)),"Codice non trovato"))</f>
        <v/>
      </c>
      <c r="I856" s="17" t="str">
        <f aca="false">IF(OR(D856="",F856=""),"",D856*F856)</f>
        <v/>
      </c>
      <c r="J856" s="17" t="str">
        <f aca="false">IF(OR(C856&lt;&gt;"Scarico",D856="",F856="",B856=""),"",D856*(F856-IFERROR(INDEX(Prodotti!$F$5:$F$504,MATCH(B856,Prodotti!$A$5:$A$504,0)),0)))</f>
        <v/>
      </c>
      <c r="K856" s="19" t="str">
        <f aca="false">IF(B856="","",IF(ISNA(MATCH(B856,Prodotti!$A$5:$A$504,0)),"Codice non trovato",IF(OR(C856="",D856=""),"Manca tipo o quantità",IF(C856="Scarico",IF(SUMIFS($D$5:D856,$B$5:B856,B856,$C$5:C856,"Carico")-SUMIFS($D$5:D856,$B$5:B856,B856,$C$5:C856,"Scarico")&lt;0,"Giacenza insufficiente",""),""))))</f>
        <v/>
      </c>
    </row>
    <row r="857" customFormat="false" ht="15" hidden="false" customHeight="false" outlineLevel="0" collapsed="false">
      <c r="A857" s="18"/>
      <c r="B857" s="12"/>
      <c r="C857" s="13"/>
      <c r="D857" s="13"/>
      <c r="E857" s="12"/>
      <c r="F857" s="14"/>
      <c r="G857" s="12"/>
      <c r="H857" s="19" t="str">
        <f aca="false">IF(B857="","",IFERROR(INDEX(Prodotti!$B$5:$B$504,MATCH(B857,Prodotti!$A$5:$A$504,0)),"Codice non trovato"))</f>
        <v/>
      </c>
      <c r="I857" s="17" t="str">
        <f aca="false">IF(OR(D857="",F857=""),"",D857*F857)</f>
        <v/>
      </c>
      <c r="J857" s="17" t="str">
        <f aca="false">IF(OR(C857&lt;&gt;"Scarico",D857="",F857="",B857=""),"",D857*(F857-IFERROR(INDEX(Prodotti!$F$5:$F$504,MATCH(B857,Prodotti!$A$5:$A$504,0)),0)))</f>
        <v/>
      </c>
      <c r="K857" s="19" t="str">
        <f aca="false">IF(B857="","",IF(ISNA(MATCH(B857,Prodotti!$A$5:$A$504,0)),"Codice non trovato",IF(OR(C857="",D857=""),"Manca tipo o quantità",IF(C857="Scarico",IF(SUMIFS($D$5:D857,$B$5:B857,B857,$C$5:C857,"Carico")-SUMIFS($D$5:D857,$B$5:B857,B857,$C$5:C857,"Scarico")&lt;0,"Giacenza insufficiente",""),""))))</f>
        <v/>
      </c>
    </row>
    <row r="858" customFormat="false" ht="15" hidden="false" customHeight="false" outlineLevel="0" collapsed="false">
      <c r="A858" s="18"/>
      <c r="B858" s="12"/>
      <c r="C858" s="13"/>
      <c r="D858" s="13"/>
      <c r="E858" s="12"/>
      <c r="F858" s="14"/>
      <c r="G858" s="12"/>
      <c r="H858" s="19" t="str">
        <f aca="false">IF(B858="","",IFERROR(INDEX(Prodotti!$B$5:$B$504,MATCH(B858,Prodotti!$A$5:$A$504,0)),"Codice non trovato"))</f>
        <v/>
      </c>
      <c r="I858" s="17" t="str">
        <f aca="false">IF(OR(D858="",F858=""),"",D858*F858)</f>
        <v/>
      </c>
      <c r="J858" s="17" t="str">
        <f aca="false">IF(OR(C858&lt;&gt;"Scarico",D858="",F858="",B858=""),"",D858*(F858-IFERROR(INDEX(Prodotti!$F$5:$F$504,MATCH(B858,Prodotti!$A$5:$A$504,0)),0)))</f>
        <v/>
      </c>
      <c r="K858" s="19" t="str">
        <f aca="false">IF(B858="","",IF(ISNA(MATCH(B858,Prodotti!$A$5:$A$504,0)),"Codice non trovato",IF(OR(C858="",D858=""),"Manca tipo o quantità",IF(C858="Scarico",IF(SUMIFS($D$5:D858,$B$5:B858,B858,$C$5:C858,"Carico")-SUMIFS($D$5:D858,$B$5:B858,B858,$C$5:C858,"Scarico")&lt;0,"Giacenza insufficiente",""),""))))</f>
        <v/>
      </c>
    </row>
    <row r="859" customFormat="false" ht="15" hidden="false" customHeight="false" outlineLevel="0" collapsed="false">
      <c r="A859" s="18"/>
      <c r="B859" s="12"/>
      <c r="C859" s="13"/>
      <c r="D859" s="13"/>
      <c r="E859" s="12"/>
      <c r="F859" s="14"/>
      <c r="G859" s="12"/>
      <c r="H859" s="19" t="str">
        <f aca="false">IF(B859="","",IFERROR(INDEX(Prodotti!$B$5:$B$504,MATCH(B859,Prodotti!$A$5:$A$504,0)),"Codice non trovato"))</f>
        <v/>
      </c>
      <c r="I859" s="17" t="str">
        <f aca="false">IF(OR(D859="",F859=""),"",D859*F859)</f>
        <v/>
      </c>
      <c r="J859" s="17" t="str">
        <f aca="false">IF(OR(C859&lt;&gt;"Scarico",D859="",F859="",B859=""),"",D859*(F859-IFERROR(INDEX(Prodotti!$F$5:$F$504,MATCH(B859,Prodotti!$A$5:$A$504,0)),0)))</f>
        <v/>
      </c>
      <c r="K859" s="19" t="str">
        <f aca="false">IF(B859="","",IF(ISNA(MATCH(B859,Prodotti!$A$5:$A$504,0)),"Codice non trovato",IF(OR(C859="",D859=""),"Manca tipo o quantità",IF(C859="Scarico",IF(SUMIFS($D$5:D859,$B$5:B859,B859,$C$5:C859,"Carico")-SUMIFS($D$5:D859,$B$5:B859,B859,$C$5:C859,"Scarico")&lt;0,"Giacenza insufficiente",""),""))))</f>
        <v/>
      </c>
    </row>
    <row r="860" customFormat="false" ht="15" hidden="false" customHeight="false" outlineLevel="0" collapsed="false">
      <c r="A860" s="18"/>
      <c r="B860" s="12"/>
      <c r="C860" s="13"/>
      <c r="D860" s="13"/>
      <c r="E860" s="12"/>
      <c r="F860" s="14"/>
      <c r="G860" s="12"/>
      <c r="H860" s="19" t="str">
        <f aca="false">IF(B860="","",IFERROR(INDEX(Prodotti!$B$5:$B$504,MATCH(B860,Prodotti!$A$5:$A$504,0)),"Codice non trovato"))</f>
        <v/>
      </c>
      <c r="I860" s="17" t="str">
        <f aca="false">IF(OR(D860="",F860=""),"",D860*F860)</f>
        <v/>
      </c>
      <c r="J860" s="17" t="str">
        <f aca="false">IF(OR(C860&lt;&gt;"Scarico",D860="",F860="",B860=""),"",D860*(F860-IFERROR(INDEX(Prodotti!$F$5:$F$504,MATCH(B860,Prodotti!$A$5:$A$504,0)),0)))</f>
        <v/>
      </c>
      <c r="K860" s="19" t="str">
        <f aca="false">IF(B860="","",IF(ISNA(MATCH(B860,Prodotti!$A$5:$A$504,0)),"Codice non trovato",IF(OR(C860="",D860=""),"Manca tipo o quantità",IF(C860="Scarico",IF(SUMIFS($D$5:D860,$B$5:B860,B860,$C$5:C860,"Carico")-SUMIFS($D$5:D860,$B$5:B860,B860,$C$5:C860,"Scarico")&lt;0,"Giacenza insufficiente",""),""))))</f>
        <v/>
      </c>
    </row>
    <row r="861" customFormat="false" ht="15" hidden="false" customHeight="false" outlineLevel="0" collapsed="false">
      <c r="A861" s="18"/>
      <c r="B861" s="12"/>
      <c r="C861" s="13"/>
      <c r="D861" s="13"/>
      <c r="E861" s="12"/>
      <c r="F861" s="14"/>
      <c r="G861" s="12"/>
      <c r="H861" s="19" t="str">
        <f aca="false">IF(B861="","",IFERROR(INDEX(Prodotti!$B$5:$B$504,MATCH(B861,Prodotti!$A$5:$A$504,0)),"Codice non trovato"))</f>
        <v/>
      </c>
      <c r="I861" s="17" t="str">
        <f aca="false">IF(OR(D861="",F861=""),"",D861*F861)</f>
        <v/>
      </c>
      <c r="J861" s="17" t="str">
        <f aca="false">IF(OR(C861&lt;&gt;"Scarico",D861="",F861="",B861=""),"",D861*(F861-IFERROR(INDEX(Prodotti!$F$5:$F$504,MATCH(B861,Prodotti!$A$5:$A$504,0)),0)))</f>
        <v/>
      </c>
      <c r="K861" s="19" t="str">
        <f aca="false">IF(B861="","",IF(ISNA(MATCH(B861,Prodotti!$A$5:$A$504,0)),"Codice non trovato",IF(OR(C861="",D861=""),"Manca tipo o quantità",IF(C861="Scarico",IF(SUMIFS($D$5:D861,$B$5:B861,B861,$C$5:C861,"Carico")-SUMIFS($D$5:D861,$B$5:B861,B861,$C$5:C861,"Scarico")&lt;0,"Giacenza insufficiente",""),""))))</f>
        <v/>
      </c>
    </row>
    <row r="862" customFormat="false" ht="15" hidden="false" customHeight="false" outlineLevel="0" collapsed="false">
      <c r="A862" s="18"/>
      <c r="B862" s="12"/>
      <c r="C862" s="13"/>
      <c r="D862" s="13"/>
      <c r="E862" s="12"/>
      <c r="F862" s="14"/>
      <c r="G862" s="12"/>
      <c r="H862" s="19" t="str">
        <f aca="false">IF(B862="","",IFERROR(INDEX(Prodotti!$B$5:$B$504,MATCH(B862,Prodotti!$A$5:$A$504,0)),"Codice non trovato"))</f>
        <v/>
      </c>
      <c r="I862" s="17" t="str">
        <f aca="false">IF(OR(D862="",F862=""),"",D862*F862)</f>
        <v/>
      </c>
      <c r="J862" s="17" t="str">
        <f aca="false">IF(OR(C862&lt;&gt;"Scarico",D862="",F862="",B862=""),"",D862*(F862-IFERROR(INDEX(Prodotti!$F$5:$F$504,MATCH(B862,Prodotti!$A$5:$A$504,0)),0)))</f>
        <v/>
      </c>
      <c r="K862" s="19" t="str">
        <f aca="false">IF(B862="","",IF(ISNA(MATCH(B862,Prodotti!$A$5:$A$504,0)),"Codice non trovato",IF(OR(C862="",D862=""),"Manca tipo o quantità",IF(C862="Scarico",IF(SUMIFS($D$5:D862,$B$5:B862,B862,$C$5:C862,"Carico")-SUMIFS($D$5:D862,$B$5:B862,B862,$C$5:C862,"Scarico")&lt;0,"Giacenza insufficiente",""),""))))</f>
        <v/>
      </c>
    </row>
    <row r="863" customFormat="false" ht="15" hidden="false" customHeight="false" outlineLevel="0" collapsed="false">
      <c r="A863" s="18"/>
      <c r="B863" s="12"/>
      <c r="C863" s="13"/>
      <c r="D863" s="13"/>
      <c r="E863" s="12"/>
      <c r="F863" s="14"/>
      <c r="G863" s="12"/>
      <c r="H863" s="19" t="str">
        <f aca="false">IF(B863="","",IFERROR(INDEX(Prodotti!$B$5:$B$504,MATCH(B863,Prodotti!$A$5:$A$504,0)),"Codice non trovato"))</f>
        <v/>
      </c>
      <c r="I863" s="17" t="str">
        <f aca="false">IF(OR(D863="",F863=""),"",D863*F863)</f>
        <v/>
      </c>
      <c r="J863" s="17" t="str">
        <f aca="false">IF(OR(C863&lt;&gt;"Scarico",D863="",F863="",B863=""),"",D863*(F863-IFERROR(INDEX(Prodotti!$F$5:$F$504,MATCH(B863,Prodotti!$A$5:$A$504,0)),0)))</f>
        <v/>
      </c>
      <c r="K863" s="19" t="str">
        <f aca="false">IF(B863="","",IF(ISNA(MATCH(B863,Prodotti!$A$5:$A$504,0)),"Codice non trovato",IF(OR(C863="",D863=""),"Manca tipo o quantità",IF(C863="Scarico",IF(SUMIFS($D$5:D863,$B$5:B863,B863,$C$5:C863,"Carico")-SUMIFS($D$5:D863,$B$5:B863,B863,$C$5:C863,"Scarico")&lt;0,"Giacenza insufficiente",""),""))))</f>
        <v/>
      </c>
    </row>
    <row r="864" customFormat="false" ht="15" hidden="false" customHeight="false" outlineLevel="0" collapsed="false">
      <c r="A864" s="18"/>
      <c r="B864" s="12"/>
      <c r="C864" s="13"/>
      <c r="D864" s="13"/>
      <c r="E864" s="12"/>
      <c r="F864" s="14"/>
      <c r="G864" s="12"/>
      <c r="H864" s="19" t="str">
        <f aca="false">IF(B864="","",IFERROR(INDEX(Prodotti!$B$5:$B$504,MATCH(B864,Prodotti!$A$5:$A$504,0)),"Codice non trovato"))</f>
        <v/>
      </c>
      <c r="I864" s="17" t="str">
        <f aca="false">IF(OR(D864="",F864=""),"",D864*F864)</f>
        <v/>
      </c>
      <c r="J864" s="17" t="str">
        <f aca="false">IF(OR(C864&lt;&gt;"Scarico",D864="",F864="",B864=""),"",D864*(F864-IFERROR(INDEX(Prodotti!$F$5:$F$504,MATCH(B864,Prodotti!$A$5:$A$504,0)),0)))</f>
        <v/>
      </c>
      <c r="K864" s="19" t="str">
        <f aca="false">IF(B864="","",IF(ISNA(MATCH(B864,Prodotti!$A$5:$A$504,0)),"Codice non trovato",IF(OR(C864="",D864=""),"Manca tipo o quantità",IF(C864="Scarico",IF(SUMIFS($D$5:D864,$B$5:B864,B864,$C$5:C864,"Carico")-SUMIFS($D$5:D864,$B$5:B864,B864,$C$5:C864,"Scarico")&lt;0,"Giacenza insufficiente",""),""))))</f>
        <v/>
      </c>
    </row>
    <row r="865" customFormat="false" ht="15" hidden="false" customHeight="false" outlineLevel="0" collapsed="false">
      <c r="A865" s="18"/>
      <c r="B865" s="12"/>
      <c r="C865" s="13"/>
      <c r="D865" s="13"/>
      <c r="E865" s="12"/>
      <c r="F865" s="14"/>
      <c r="G865" s="12"/>
      <c r="H865" s="19" t="str">
        <f aca="false">IF(B865="","",IFERROR(INDEX(Prodotti!$B$5:$B$504,MATCH(B865,Prodotti!$A$5:$A$504,0)),"Codice non trovato"))</f>
        <v/>
      </c>
      <c r="I865" s="17" t="str">
        <f aca="false">IF(OR(D865="",F865=""),"",D865*F865)</f>
        <v/>
      </c>
      <c r="J865" s="17" t="str">
        <f aca="false">IF(OR(C865&lt;&gt;"Scarico",D865="",F865="",B865=""),"",D865*(F865-IFERROR(INDEX(Prodotti!$F$5:$F$504,MATCH(B865,Prodotti!$A$5:$A$504,0)),0)))</f>
        <v/>
      </c>
      <c r="K865" s="19" t="str">
        <f aca="false">IF(B865="","",IF(ISNA(MATCH(B865,Prodotti!$A$5:$A$504,0)),"Codice non trovato",IF(OR(C865="",D865=""),"Manca tipo o quantità",IF(C865="Scarico",IF(SUMIFS($D$5:D865,$B$5:B865,B865,$C$5:C865,"Carico")-SUMIFS($D$5:D865,$B$5:B865,B865,$C$5:C865,"Scarico")&lt;0,"Giacenza insufficiente",""),""))))</f>
        <v/>
      </c>
    </row>
    <row r="866" customFormat="false" ht="15" hidden="false" customHeight="false" outlineLevel="0" collapsed="false">
      <c r="A866" s="18"/>
      <c r="B866" s="12"/>
      <c r="C866" s="13"/>
      <c r="D866" s="13"/>
      <c r="E866" s="12"/>
      <c r="F866" s="14"/>
      <c r="G866" s="12"/>
      <c r="H866" s="19" t="str">
        <f aca="false">IF(B866="","",IFERROR(INDEX(Prodotti!$B$5:$B$504,MATCH(B866,Prodotti!$A$5:$A$504,0)),"Codice non trovato"))</f>
        <v/>
      </c>
      <c r="I866" s="17" t="str">
        <f aca="false">IF(OR(D866="",F866=""),"",D866*F866)</f>
        <v/>
      </c>
      <c r="J866" s="17" t="str">
        <f aca="false">IF(OR(C866&lt;&gt;"Scarico",D866="",F866="",B866=""),"",D866*(F866-IFERROR(INDEX(Prodotti!$F$5:$F$504,MATCH(B866,Prodotti!$A$5:$A$504,0)),0)))</f>
        <v/>
      </c>
      <c r="K866" s="19" t="str">
        <f aca="false">IF(B866="","",IF(ISNA(MATCH(B866,Prodotti!$A$5:$A$504,0)),"Codice non trovato",IF(OR(C866="",D866=""),"Manca tipo o quantità",IF(C866="Scarico",IF(SUMIFS($D$5:D866,$B$5:B866,B866,$C$5:C866,"Carico")-SUMIFS($D$5:D866,$B$5:B866,B866,$C$5:C866,"Scarico")&lt;0,"Giacenza insufficiente",""),""))))</f>
        <v/>
      </c>
    </row>
    <row r="867" customFormat="false" ht="15" hidden="false" customHeight="false" outlineLevel="0" collapsed="false">
      <c r="A867" s="18"/>
      <c r="B867" s="12"/>
      <c r="C867" s="13"/>
      <c r="D867" s="13"/>
      <c r="E867" s="12"/>
      <c r="F867" s="14"/>
      <c r="G867" s="12"/>
      <c r="H867" s="19" t="str">
        <f aca="false">IF(B867="","",IFERROR(INDEX(Prodotti!$B$5:$B$504,MATCH(B867,Prodotti!$A$5:$A$504,0)),"Codice non trovato"))</f>
        <v/>
      </c>
      <c r="I867" s="17" t="str">
        <f aca="false">IF(OR(D867="",F867=""),"",D867*F867)</f>
        <v/>
      </c>
      <c r="J867" s="17" t="str">
        <f aca="false">IF(OR(C867&lt;&gt;"Scarico",D867="",F867="",B867=""),"",D867*(F867-IFERROR(INDEX(Prodotti!$F$5:$F$504,MATCH(B867,Prodotti!$A$5:$A$504,0)),0)))</f>
        <v/>
      </c>
      <c r="K867" s="19" t="str">
        <f aca="false">IF(B867="","",IF(ISNA(MATCH(B867,Prodotti!$A$5:$A$504,0)),"Codice non trovato",IF(OR(C867="",D867=""),"Manca tipo o quantità",IF(C867="Scarico",IF(SUMIFS($D$5:D867,$B$5:B867,B867,$C$5:C867,"Carico")-SUMIFS($D$5:D867,$B$5:B867,B867,$C$5:C867,"Scarico")&lt;0,"Giacenza insufficiente",""),""))))</f>
        <v/>
      </c>
    </row>
    <row r="868" customFormat="false" ht="15" hidden="false" customHeight="false" outlineLevel="0" collapsed="false">
      <c r="A868" s="18"/>
      <c r="B868" s="12"/>
      <c r="C868" s="13"/>
      <c r="D868" s="13"/>
      <c r="E868" s="12"/>
      <c r="F868" s="14"/>
      <c r="G868" s="12"/>
      <c r="H868" s="19" t="str">
        <f aca="false">IF(B868="","",IFERROR(INDEX(Prodotti!$B$5:$B$504,MATCH(B868,Prodotti!$A$5:$A$504,0)),"Codice non trovato"))</f>
        <v/>
      </c>
      <c r="I868" s="17" t="str">
        <f aca="false">IF(OR(D868="",F868=""),"",D868*F868)</f>
        <v/>
      </c>
      <c r="J868" s="17" t="str">
        <f aca="false">IF(OR(C868&lt;&gt;"Scarico",D868="",F868="",B868=""),"",D868*(F868-IFERROR(INDEX(Prodotti!$F$5:$F$504,MATCH(B868,Prodotti!$A$5:$A$504,0)),0)))</f>
        <v/>
      </c>
      <c r="K868" s="19" t="str">
        <f aca="false">IF(B868="","",IF(ISNA(MATCH(B868,Prodotti!$A$5:$A$504,0)),"Codice non trovato",IF(OR(C868="",D868=""),"Manca tipo o quantità",IF(C868="Scarico",IF(SUMIFS($D$5:D868,$B$5:B868,B868,$C$5:C868,"Carico")-SUMIFS($D$5:D868,$B$5:B868,B868,$C$5:C868,"Scarico")&lt;0,"Giacenza insufficiente",""),""))))</f>
        <v/>
      </c>
    </row>
    <row r="869" customFormat="false" ht="15" hidden="false" customHeight="false" outlineLevel="0" collapsed="false">
      <c r="A869" s="18"/>
      <c r="B869" s="12"/>
      <c r="C869" s="13"/>
      <c r="D869" s="13"/>
      <c r="E869" s="12"/>
      <c r="F869" s="14"/>
      <c r="G869" s="12"/>
      <c r="H869" s="19" t="str">
        <f aca="false">IF(B869="","",IFERROR(INDEX(Prodotti!$B$5:$B$504,MATCH(B869,Prodotti!$A$5:$A$504,0)),"Codice non trovato"))</f>
        <v/>
      </c>
      <c r="I869" s="17" t="str">
        <f aca="false">IF(OR(D869="",F869=""),"",D869*F869)</f>
        <v/>
      </c>
      <c r="J869" s="17" t="str">
        <f aca="false">IF(OR(C869&lt;&gt;"Scarico",D869="",F869="",B869=""),"",D869*(F869-IFERROR(INDEX(Prodotti!$F$5:$F$504,MATCH(B869,Prodotti!$A$5:$A$504,0)),0)))</f>
        <v/>
      </c>
      <c r="K869" s="19" t="str">
        <f aca="false">IF(B869="","",IF(ISNA(MATCH(B869,Prodotti!$A$5:$A$504,0)),"Codice non trovato",IF(OR(C869="",D869=""),"Manca tipo o quantità",IF(C869="Scarico",IF(SUMIFS($D$5:D869,$B$5:B869,B869,$C$5:C869,"Carico")-SUMIFS($D$5:D869,$B$5:B869,B869,$C$5:C869,"Scarico")&lt;0,"Giacenza insufficiente",""),""))))</f>
        <v/>
      </c>
    </row>
    <row r="870" customFormat="false" ht="15" hidden="false" customHeight="false" outlineLevel="0" collapsed="false">
      <c r="A870" s="18"/>
      <c r="B870" s="12"/>
      <c r="C870" s="13"/>
      <c r="D870" s="13"/>
      <c r="E870" s="12"/>
      <c r="F870" s="14"/>
      <c r="G870" s="12"/>
      <c r="H870" s="19" t="str">
        <f aca="false">IF(B870="","",IFERROR(INDEX(Prodotti!$B$5:$B$504,MATCH(B870,Prodotti!$A$5:$A$504,0)),"Codice non trovato"))</f>
        <v/>
      </c>
      <c r="I870" s="17" t="str">
        <f aca="false">IF(OR(D870="",F870=""),"",D870*F870)</f>
        <v/>
      </c>
      <c r="J870" s="17" t="str">
        <f aca="false">IF(OR(C870&lt;&gt;"Scarico",D870="",F870="",B870=""),"",D870*(F870-IFERROR(INDEX(Prodotti!$F$5:$F$504,MATCH(B870,Prodotti!$A$5:$A$504,0)),0)))</f>
        <v/>
      </c>
      <c r="K870" s="19" t="str">
        <f aca="false">IF(B870="","",IF(ISNA(MATCH(B870,Prodotti!$A$5:$A$504,0)),"Codice non trovato",IF(OR(C870="",D870=""),"Manca tipo o quantità",IF(C870="Scarico",IF(SUMIFS($D$5:D870,$B$5:B870,B870,$C$5:C870,"Carico")-SUMIFS($D$5:D870,$B$5:B870,B870,$C$5:C870,"Scarico")&lt;0,"Giacenza insufficiente",""),""))))</f>
        <v/>
      </c>
    </row>
    <row r="871" customFormat="false" ht="15" hidden="false" customHeight="false" outlineLevel="0" collapsed="false">
      <c r="A871" s="18"/>
      <c r="B871" s="12"/>
      <c r="C871" s="13"/>
      <c r="D871" s="13"/>
      <c r="E871" s="12"/>
      <c r="F871" s="14"/>
      <c r="G871" s="12"/>
      <c r="H871" s="19" t="str">
        <f aca="false">IF(B871="","",IFERROR(INDEX(Prodotti!$B$5:$B$504,MATCH(B871,Prodotti!$A$5:$A$504,0)),"Codice non trovato"))</f>
        <v/>
      </c>
      <c r="I871" s="17" t="str">
        <f aca="false">IF(OR(D871="",F871=""),"",D871*F871)</f>
        <v/>
      </c>
      <c r="J871" s="17" t="str">
        <f aca="false">IF(OR(C871&lt;&gt;"Scarico",D871="",F871="",B871=""),"",D871*(F871-IFERROR(INDEX(Prodotti!$F$5:$F$504,MATCH(B871,Prodotti!$A$5:$A$504,0)),0)))</f>
        <v/>
      </c>
      <c r="K871" s="19" t="str">
        <f aca="false">IF(B871="","",IF(ISNA(MATCH(B871,Prodotti!$A$5:$A$504,0)),"Codice non trovato",IF(OR(C871="",D871=""),"Manca tipo o quantità",IF(C871="Scarico",IF(SUMIFS($D$5:D871,$B$5:B871,B871,$C$5:C871,"Carico")-SUMIFS($D$5:D871,$B$5:B871,B871,$C$5:C871,"Scarico")&lt;0,"Giacenza insufficiente",""),""))))</f>
        <v/>
      </c>
    </row>
    <row r="872" customFormat="false" ht="15" hidden="false" customHeight="false" outlineLevel="0" collapsed="false">
      <c r="A872" s="18"/>
      <c r="B872" s="12"/>
      <c r="C872" s="13"/>
      <c r="D872" s="13"/>
      <c r="E872" s="12"/>
      <c r="F872" s="14"/>
      <c r="G872" s="12"/>
      <c r="H872" s="19" t="str">
        <f aca="false">IF(B872="","",IFERROR(INDEX(Prodotti!$B$5:$B$504,MATCH(B872,Prodotti!$A$5:$A$504,0)),"Codice non trovato"))</f>
        <v/>
      </c>
      <c r="I872" s="17" t="str">
        <f aca="false">IF(OR(D872="",F872=""),"",D872*F872)</f>
        <v/>
      </c>
      <c r="J872" s="17" t="str">
        <f aca="false">IF(OR(C872&lt;&gt;"Scarico",D872="",F872="",B872=""),"",D872*(F872-IFERROR(INDEX(Prodotti!$F$5:$F$504,MATCH(B872,Prodotti!$A$5:$A$504,0)),0)))</f>
        <v/>
      </c>
      <c r="K872" s="19" t="str">
        <f aca="false">IF(B872="","",IF(ISNA(MATCH(B872,Prodotti!$A$5:$A$504,0)),"Codice non trovato",IF(OR(C872="",D872=""),"Manca tipo o quantità",IF(C872="Scarico",IF(SUMIFS($D$5:D872,$B$5:B872,B872,$C$5:C872,"Carico")-SUMIFS($D$5:D872,$B$5:B872,B872,$C$5:C872,"Scarico")&lt;0,"Giacenza insufficiente",""),""))))</f>
        <v/>
      </c>
    </row>
    <row r="873" customFormat="false" ht="15" hidden="false" customHeight="false" outlineLevel="0" collapsed="false">
      <c r="A873" s="18"/>
      <c r="B873" s="12"/>
      <c r="C873" s="13"/>
      <c r="D873" s="13"/>
      <c r="E873" s="12"/>
      <c r="F873" s="14"/>
      <c r="G873" s="12"/>
      <c r="H873" s="19" t="str">
        <f aca="false">IF(B873="","",IFERROR(INDEX(Prodotti!$B$5:$B$504,MATCH(B873,Prodotti!$A$5:$A$504,0)),"Codice non trovato"))</f>
        <v/>
      </c>
      <c r="I873" s="17" t="str">
        <f aca="false">IF(OR(D873="",F873=""),"",D873*F873)</f>
        <v/>
      </c>
      <c r="J873" s="17" t="str">
        <f aca="false">IF(OR(C873&lt;&gt;"Scarico",D873="",F873="",B873=""),"",D873*(F873-IFERROR(INDEX(Prodotti!$F$5:$F$504,MATCH(B873,Prodotti!$A$5:$A$504,0)),0)))</f>
        <v/>
      </c>
      <c r="K873" s="19" t="str">
        <f aca="false">IF(B873="","",IF(ISNA(MATCH(B873,Prodotti!$A$5:$A$504,0)),"Codice non trovato",IF(OR(C873="",D873=""),"Manca tipo o quantità",IF(C873="Scarico",IF(SUMIFS($D$5:D873,$B$5:B873,B873,$C$5:C873,"Carico")-SUMIFS($D$5:D873,$B$5:B873,B873,$C$5:C873,"Scarico")&lt;0,"Giacenza insufficiente",""),""))))</f>
        <v/>
      </c>
    </row>
    <row r="874" customFormat="false" ht="15" hidden="false" customHeight="false" outlineLevel="0" collapsed="false">
      <c r="A874" s="18"/>
      <c r="B874" s="12"/>
      <c r="C874" s="13"/>
      <c r="D874" s="13"/>
      <c r="E874" s="12"/>
      <c r="F874" s="14"/>
      <c r="G874" s="12"/>
      <c r="H874" s="19" t="str">
        <f aca="false">IF(B874="","",IFERROR(INDEX(Prodotti!$B$5:$B$504,MATCH(B874,Prodotti!$A$5:$A$504,0)),"Codice non trovato"))</f>
        <v/>
      </c>
      <c r="I874" s="17" t="str">
        <f aca="false">IF(OR(D874="",F874=""),"",D874*F874)</f>
        <v/>
      </c>
      <c r="J874" s="17" t="str">
        <f aca="false">IF(OR(C874&lt;&gt;"Scarico",D874="",F874="",B874=""),"",D874*(F874-IFERROR(INDEX(Prodotti!$F$5:$F$504,MATCH(B874,Prodotti!$A$5:$A$504,0)),0)))</f>
        <v/>
      </c>
      <c r="K874" s="19" t="str">
        <f aca="false">IF(B874="","",IF(ISNA(MATCH(B874,Prodotti!$A$5:$A$504,0)),"Codice non trovato",IF(OR(C874="",D874=""),"Manca tipo o quantità",IF(C874="Scarico",IF(SUMIFS($D$5:D874,$B$5:B874,B874,$C$5:C874,"Carico")-SUMIFS($D$5:D874,$B$5:B874,B874,$C$5:C874,"Scarico")&lt;0,"Giacenza insufficiente",""),""))))</f>
        <v/>
      </c>
    </row>
    <row r="875" customFormat="false" ht="15" hidden="false" customHeight="false" outlineLevel="0" collapsed="false">
      <c r="A875" s="18"/>
      <c r="B875" s="12"/>
      <c r="C875" s="13"/>
      <c r="D875" s="13"/>
      <c r="E875" s="12"/>
      <c r="F875" s="14"/>
      <c r="G875" s="12"/>
      <c r="H875" s="19" t="str">
        <f aca="false">IF(B875="","",IFERROR(INDEX(Prodotti!$B$5:$B$504,MATCH(B875,Prodotti!$A$5:$A$504,0)),"Codice non trovato"))</f>
        <v/>
      </c>
      <c r="I875" s="17" t="str">
        <f aca="false">IF(OR(D875="",F875=""),"",D875*F875)</f>
        <v/>
      </c>
      <c r="J875" s="17" t="str">
        <f aca="false">IF(OR(C875&lt;&gt;"Scarico",D875="",F875="",B875=""),"",D875*(F875-IFERROR(INDEX(Prodotti!$F$5:$F$504,MATCH(B875,Prodotti!$A$5:$A$504,0)),0)))</f>
        <v/>
      </c>
      <c r="K875" s="19" t="str">
        <f aca="false">IF(B875="","",IF(ISNA(MATCH(B875,Prodotti!$A$5:$A$504,0)),"Codice non trovato",IF(OR(C875="",D875=""),"Manca tipo o quantità",IF(C875="Scarico",IF(SUMIFS($D$5:D875,$B$5:B875,B875,$C$5:C875,"Carico")-SUMIFS($D$5:D875,$B$5:B875,B875,$C$5:C875,"Scarico")&lt;0,"Giacenza insufficiente",""),""))))</f>
        <v/>
      </c>
    </row>
    <row r="876" customFormat="false" ht="15" hidden="false" customHeight="false" outlineLevel="0" collapsed="false">
      <c r="A876" s="18"/>
      <c r="B876" s="12"/>
      <c r="C876" s="13"/>
      <c r="D876" s="13"/>
      <c r="E876" s="12"/>
      <c r="F876" s="14"/>
      <c r="G876" s="12"/>
      <c r="H876" s="19" t="str">
        <f aca="false">IF(B876="","",IFERROR(INDEX(Prodotti!$B$5:$B$504,MATCH(B876,Prodotti!$A$5:$A$504,0)),"Codice non trovato"))</f>
        <v/>
      </c>
      <c r="I876" s="17" t="str">
        <f aca="false">IF(OR(D876="",F876=""),"",D876*F876)</f>
        <v/>
      </c>
      <c r="J876" s="17" t="str">
        <f aca="false">IF(OR(C876&lt;&gt;"Scarico",D876="",F876="",B876=""),"",D876*(F876-IFERROR(INDEX(Prodotti!$F$5:$F$504,MATCH(B876,Prodotti!$A$5:$A$504,0)),0)))</f>
        <v/>
      </c>
      <c r="K876" s="19" t="str">
        <f aca="false">IF(B876="","",IF(ISNA(MATCH(B876,Prodotti!$A$5:$A$504,0)),"Codice non trovato",IF(OR(C876="",D876=""),"Manca tipo o quantità",IF(C876="Scarico",IF(SUMIFS($D$5:D876,$B$5:B876,B876,$C$5:C876,"Carico")-SUMIFS($D$5:D876,$B$5:B876,B876,$C$5:C876,"Scarico")&lt;0,"Giacenza insufficiente",""),""))))</f>
        <v/>
      </c>
    </row>
    <row r="877" customFormat="false" ht="15" hidden="false" customHeight="false" outlineLevel="0" collapsed="false">
      <c r="A877" s="18"/>
      <c r="B877" s="12"/>
      <c r="C877" s="13"/>
      <c r="D877" s="13"/>
      <c r="E877" s="12"/>
      <c r="F877" s="14"/>
      <c r="G877" s="12"/>
      <c r="H877" s="19" t="str">
        <f aca="false">IF(B877="","",IFERROR(INDEX(Prodotti!$B$5:$B$504,MATCH(B877,Prodotti!$A$5:$A$504,0)),"Codice non trovato"))</f>
        <v/>
      </c>
      <c r="I877" s="17" t="str">
        <f aca="false">IF(OR(D877="",F877=""),"",D877*F877)</f>
        <v/>
      </c>
      <c r="J877" s="17" t="str">
        <f aca="false">IF(OR(C877&lt;&gt;"Scarico",D877="",F877="",B877=""),"",D877*(F877-IFERROR(INDEX(Prodotti!$F$5:$F$504,MATCH(B877,Prodotti!$A$5:$A$504,0)),0)))</f>
        <v/>
      </c>
      <c r="K877" s="19" t="str">
        <f aca="false">IF(B877="","",IF(ISNA(MATCH(B877,Prodotti!$A$5:$A$504,0)),"Codice non trovato",IF(OR(C877="",D877=""),"Manca tipo o quantità",IF(C877="Scarico",IF(SUMIFS($D$5:D877,$B$5:B877,B877,$C$5:C877,"Carico")-SUMIFS($D$5:D877,$B$5:B877,B877,$C$5:C877,"Scarico")&lt;0,"Giacenza insufficiente",""),""))))</f>
        <v/>
      </c>
    </row>
    <row r="878" customFormat="false" ht="15" hidden="false" customHeight="false" outlineLevel="0" collapsed="false">
      <c r="A878" s="18"/>
      <c r="B878" s="12"/>
      <c r="C878" s="13"/>
      <c r="D878" s="13"/>
      <c r="E878" s="12"/>
      <c r="F878" s="14"/>
      <c r="G878" s="12"/>
      <c r="H878" s="19" t="str">
        <f aca="false">IF(B878="","",IFERROR(INDEX(Prodotti!$B$5:$B$504,MATCH(B878,Prodotti!$A$5:$A$504,0)),"Codice non trovato"))</f>
        <v/>
      </c>
      <c r="I878" s="17" t="str">
        <f aca="false">IF(OR(D878="",F878=""),"",D878*F878)</f>
        <v/>
      </c>
      <c r="J878" s="17" t="str">
        <f aca="false">IF(OR(C878&lt;&gt;"Scarico",D878="",F878="",B878=""),"",D878*(F878-IFERROR(INDEX(Prodotti!$F$5:$F$504,MATCH(B878,Prodotti!$A$5:$A$504,0)),0)))</f>
        <v/>
      </c>
      <c r="K878" s="19" t="str">
        <f aca="false">IF(B878="","",IF(ISNA(MATCH(B878,Prodotti!$A$5:$A$504,0)),"Codice non trovato",IF(OR(C878="",D878=""),"Manca tipo o quantità",IF(C878="Scarico",IF(SUMIFS($D$5:D878,$B$5:B878,B878,$C$5:C878,"Carico")-SUMIFS($D$5:D878,$B$5:B878,B878,$C$5:C878,"Scarico")&lt;0,"Giacenza insufficiente",""),""))))</f>
        <v/>
      </c>
    </row>
    <row r="879" customFormat="false" ht="15" hidden="false" customHeight="false" outlineLevel="0" collapsed="false">
      <c r="A879" s="18"/>
      <c r="B879" s="12"/>
      <c r="C879" s="13"/>
      <c r="D879" s="13"/>
      <c r="E879" s="12"/>
      <c r="F879" s="14"/>
      <c r="G879" s="12"/>
      <c r="H879" s="19" t="str">
        <f aca="false">IF(B879="","",IFERROR(INDEX(Prodotti!$B$5:$B$504,MATCH(B879,Prodotti!$A$5:$A$504,0)),"Codice non trovato"))</f>
        <v/>
      </c>
      <c r="I879" s="17" t="str">
        <f aca="false">IF(OR(D879="",F879=""),"",D879*F879)</f>
        <v/>
      </c>
      <c r="J879" s="17" t="str">
        <f aca="false">IF(OR(C879&lt;&gt;"Scarico",D879="",F879="",B879=""),"",D879*(F879-IFERROR(INDEX(Prodotti!$F$5:$F$504,MATCH(B879,Prodotti!$A$5:$A$504,0)),0)))</f>
        <v/>
      </c>
      <c r="K879" s="19" t="str">
        <f aca="false">IF(B879="","",IF(ISNA(MATCH(B879,Prodotti!$A$5:$A$504,0)),"Codice non trovato",IF(OR(C879="",D879=""),"Manca tipo o quantità",IF(C879="Scarico",IF(SUMIFS($D$5:D879,$B$5:B879,B879,$C$5:C879,"Carico")-SUMIFS($D$5:D879,$B$5:B879,B879,$C$5:C879,"Scarico")&lt;0,"Giacenza insufficiente",""),""))))</f>
        <v/>
      </c>
    </row>
    <row r="880" customFormat="false" ht="15" hidden="false" customHeight="false" outlineLevel="0" collapsed="false">
      <c r="A880" s="18"/>
      <c r="B880" s="12"/>
      <c r="C880" s="13"/>
      <c r="D880" s="13"/>
      <c r="E880" s="12"/>
      <c r="F880" s="14"/>
      <c r="G880" s="12"/>
      <c r="H880" s="19" t="str">
        <f aca="false">IF(B880="","",IFERROR(INDEX(Prodotti!$B$5:$B$504,MATCH(B880,Prodotti!$A$5:$A$504,0)),"Codice non trovato"))</f>
        <v/>
      </c>
      <c r="I880" s="17" t="str">
        <f aca="false">IF(OR(D880="",F880=""),"",D880*F880)</f>
        <v/>
      </c>
      <c r="J880" s="17" t="str">
        <f aca="false">IF(OR(C880&lt;&gt;"Scarico",D880="",F880="",B880=""),"",D880*(F880-IFERROR(INDEX(Prodotti!$F$5:$F$504,MATCH(B880,Prodotti!$A$5:$A$504,0)),0)))</f>
        <v/>
      </c>
      <c r="K880" s="19" t="str">
        <f aca="false">IF(B880="","",IF(ISNA(MATCH(B880,Prodotti!$A$5:$A$504,0)),"Codice non trovato",IF(OR(C880="",D880=""),"Manca tipo o quantità",IF(C880="Scarico",IF(SUMIFS($D$5:D880,$B$5:B880,B880,$C$5:C880,"Carico")-SUMIFS($D$5:D880,$B$5:B880,B880,$C$5:C880,"Scarico")&lt;0,"Giacenza insufficiente",""),""))))</f>
        <v/>
      </c>
    </row>
    <row r="881" customFormat="false" ht="15" hidden="false" customHeight="false" outlineLevel="0" collapsed="false">
      <c r="A881" s="18"/>
      <c r="B881" s="12"/>
      <c r="C881" s="13"/>
      <c r="D881" s="13"/>
      <c r="E881" s="12"/>
      <c r="F881" s="14"/>
      <c r="G881" s="12"/>
      <c r="H881" s="19" t="str">
        <f aca="false">IF(B881="","",IFERROR(INDEX(Prodotti!$B$5:$B$504,MATCH(B881,Prodotti!$A$5:$A$504,0)),"Codice non trovato"))</f>
        <v/>
      </c>
      <c r="I881" s="17" t="str">
        <f aca="false">IF(OR(D881="",F881=""),"",D881*F881)</f>
        <v/>
      </c>
      <c r="J881" s="17" t="str">
        <f aca="false">IF(OR(C881&lt;&gt;"Scarico",D881="",F881="",B881=""),"",D881*(F881-IFERROR(INDEX(Prodotti!$F$5:$F$504,MATCH(B881,Prodotti!$A$5:$A$504,0)),0)))</f>
        <v/>
      </c>
      <c r="K881" s="19" t="str">
        <f aca="false">IF(B881="","",IF(ISNA(MATCH(B881,Prodotti!$A$5:$A$504,0)),"Codice non trovato",IF(OR(C881="",D881=""),"Manca tipo o quantità",IF(C881="Scarico",IF(SUMIFS($D$5:D881,$B$5:B881,B881,$C$5:C881,"Carico")-SUMIFS($D$5:D881,$B$5:B881,B881,$C$5:C881,"Scarico")&lt;0,"Giacenza insufficiente",""),""))))</f>
        <v/>
      </c>
    </row>
    <row r="882" customFormat="false" ht="15" hidden="false" customHeight="false" outlineLevel="0" collapsed="false">
      <c r="A882" s="18"/>
      <c r="B882" s="12"/>
      <c r="C882" s="13"/>
      <c r="D882" s="13"/>
      <c r="E882" s="12"/>
      <c r="F882" s="14"/>
      <c r="G882" s="12"/>
      <c r="H882" s="19" t="str">
        <f aca="false">IF(B882="","",IFERROR(INDEX(Prodotti!$B$5:$B$504,MATCH(B882,Prodotti!$A$5:$A$504,0)),"Codice non trovato"))</f>
        <v/>
      </c>
      <c r="I882" s="17" t="str">
        <f aca="false">IF(OR(D882="",F882=""),"",D882*F882)</f>
        <v/>
      </c>
      <c r="J882" s="17" t="str">
        <f aca="false">IF(OR(C882&lt;&gt;"Scarico",D882="",F882="",B882=""),"",D882*(F882-IFERROR(INDEX(Prodotti!$F$5:$F$504,MATCH(B882,Prodotti!$A$5:$A$504,0)),0)))</f>
        <v/>
      </c>
      <c r="K882" s="19" t="str">
        <f aca="false">IF(B882="","",IF(ISNA(MATCH(B882,Prodotti!$A$5:$A$504,0)),"Codice non trovato",IF(OR(C882="",D882=""),"Manca tipo o quantità",IF(C882="Scarico",IF(SUMIFS($D$5:D882,$B$5:B882,B882,$C$5:C882,"Carico")-SUMIFS($D$5:D882,$B$5:B882,B882,$C$5:C882,"Scarico")&lt;0,"Giacenza insufficiente",""),""))))</f>
        <v/>
      </c>
    </row>
    <row r="883" customFormat="false" ht="15" hidden="false" customHeight="false" outlineLevel="0" collapsed="false">
      <c r="A883" s="18"/>
      <c r="B883" s="12"/>
      <c r="C883" s="13"/>
      <c r="D883" s="13"/>
      <c r="E883" s="12"/>
      <c r="F883" s="14"/>
      <c r="G883" s="12"/>
      <c r="H883" s="19" t="str">
        <f aca="false">IF(B883="","",IFERROR(INDEX(Prodotti!$B$5:$B$504,MATCH(B883,Prodotti!$A$5:$A$504,0)),"Codice non trovato"))</f>
        <v/>
      </c>
      <c r="I883" s="17" t="str">
        <f aca="false">IF(OR(D883="",F883=""),"",D883*F883)</f>
        <v/>
      </c>
      <c r="J883" s="17" t="str">
        <f aca="false">IF(OR(C883&lt;&gt;"Scarico",D883="",F883="",B883=""),"",D883*(F883-IFERROR(INDEX(Prodotti!$F$5:$F$504,MATCH(B883,Prodotti!$A$5:$A$504,0)),0)))</f>
        <v/>
      </c>
      <c r="K883" s="19" t="str">
        <f aca="false">IF(B883="","",IF(ISNA(MATCH(B883,Prodotti!$A$5:$A$504,0)),"Codice non trovato",IF(OR(C883="",D883=""),"Manca tipo o quantità",IF(C883="Scarico",IF(SUMIFS($D$5:D883,$B$5:B883,B883,$C$5:C883,"Carico")-SUMIFS($D$5:D883,$B$5:B883,B883,$C$5:C883,"Scarico")&lt;0,"Giacenza insufficiente",""),""))))</f>
        <v/>
      </c>
    </row>
    <row r="884" customFormat="false" ht="15" hidden="false" customHeight="false" outlineLevel="0" collapsed="false">
      <c r="A884" s="18"/>
      <c r="B884" s="12"/>
      <c r="C884" s="13"/>
      <c r="D884" s="13"/>
      <c r="E884" s="12"/>
      <c r="F884" s="14"/>
      <c r="G884" s="12"/>
      <c r="H884" s="19" t="str">
        <f aca="false">IF(B884="","",IFERROR(INDEX(Prodotti!$B$5:$B$504,MATCH(B884,Prodotti!$A$5:$A$504,0)),"Codice non trovato"))</f>
        <v/>
      </c>
      <c r="I884" s="17" t="str">
        <f aca="false">IF(OR(D884="",F884=""),"",D884*F884)</f>
        <v/>
      </c>
      <c r="J884" s="17" t="str">
        <f aca="false">IF(OR(C884&lt;&gt;"Scarico",D884="",F884="",B884=""),"",D884*(F884-IFERROR(INDEX(Prodotti!$F$5:$F$504,MATCH(B884,Prodotti!$A$5:$A$504,0)),0)))</f>
        <v/>
      </c>
      <c r="K884" s="19" t="str">
        <f aca="false">IF(B884="","",IF(ISNA(MATCH(B884,Prodotti!$A$5:$A$504,0)),"Codice non trovato",IF(OR(C884="",D884=""),"Manca tipo o quantità",IF(C884="Scarico",IF(SUMIFS($D$5:D884,$B$5:B884,B884,$C$5:C884,"Carico")-SUMIFS($D$5:D884,$B$5:B884,B884,$C$5:C884,"Scarico")&lt;0,"Giacenza insufficiente",""),""))))</f>
        <v/>
      </c>
    </row>
    <row r="885" customFormat="false" ht="15" hidden="false" customHeight="false" outlineLevel="0" collapsed="false">
      <c r="A885" s="18"/>
      <c r="B885" s="12"/>
      <c r="C885" s="13"/>
      <c r="D885" s="13"/>
      <c r="E885" s="12"/>
      <c r="F885" s="14"/>
      <c r="G885" s="12"/>
      <c r="H885" s="19" t="str">
        <f aca="false">IF(B885="","",IFERROR(INDEX(Prodotti!$B$5:$B$504,MATCH(B885,Prodotti!$A$5:$A$504,0)),"Codice non trovato"))</f>
        <v/>
      </c>
      <c r="I885" s="17" t="str">
        <f aca="false">IF(OR(D885="",F885=""),"",D885*F885)</f>
        <v/>
      </c>
      <c r="J885" s="17" t="str">
        <f aca="false">IF(OR(C885&lt;&gt;"Scarico",D885="",F885="",B885=""),"",D885*(F885-IFERROR(INDEX(Prodotti!$F$5:$F$504,MATCH(B885,Prodotti!$A$5:$A$504,0)),0)))</f>
        <v/>
      </c>
      <c r="K885" s="19" t="str">
        <f aca="false">IF(B885="","",IF(ISNA(MATCH(B885,Prodotti!$A$5:$A$504,0)),"Codice non trovato",IF(OR(C885="",D885=""),"Manca tipo o quantità",IF(C885="Scarico",IF(SUMIFS($D$5:D885,$B$5:B885,B885,$C$5:C885,"Carico")-SUMIFS($D$5:D885,$B$5:B885,B885,$C$5:C885,"Scarico")&lt;0,"Giacenza insufficiente",""),""))))</f>
        <v/>
      </c>
    </row>
    <row r="886" customFormat="false" ht="15" hidden="false" customHeight="false" outlineLevel="0" collapsed="false">
      <c r="A886" s="18"/>
      <c r="B886" s="12"/>
      <c r="C886" s="13"/>
      <c r="D886" s="13"/>
      <c r="E886" s="12"/>
      <c r="F886" s="14"/>
      <c r="G886" s="12"/>
      <c r="H886" s="19" t="str">
        <f aca="false">IF(B886="","",IFERROR(INDEX(Prodotti!$B$5:$B$504,MATCH(B886,Prodotti!$A$5:$A$504,0)),"Codice non trovato"))</f>
        <v/>
      </c>
      <c r="I886" s="17" t="str">
        <f aca="false">IF(OR(D886="",F886=""),"",D886*F886)</f>
        <v/>
      </c>
      <c r="J886" s="17" t="str">
        <f aca="false">IF(OR(C886&lt;&gt;"Scarico",D886="",F886="",B886=""),"",D886*(F886-IFERROR(INDEX(Prodotti!$F$5:$F$504,MATCH(B886,Prodotti!$A$5:$A$504,0)),0)))</f>
        <v/>
      </c>
      <c r="K886" s="19" t="str">
        <f aca="false">IF(B886="","",IF(ISNA(MATCH(B886,Prodotti!$A$5:$A$504,0)),"Codice non trovato",IF(OR(C886="",D886=""),"Manca tipo o quantità",IF(C886="Scarico",IF(SUMIFS($D$5:D886,$B$5:B886,B886,$C$5:C886,"Carico")-SUMIFS($D$5:D886,$B$5:B886,B886,$C$5:C886,"Scarico")&lt;0,"Giacenza insufficiente",""),""))))</f>
        <v/>
      </c>
    </row>
    <row r="887" customFormat="false" ht="15" hidden="false" customHeight="false" outlineLevel="0" collapsed="false">
      <c r="A887" s="18"/>
      <c r="B887" s="12"/>
      <c r="C887" s="13"/>
      <c r="D887" s="13"/>
      <c r="E887" s="12"/>
      <c r="F887" s="14"/>
      <c r="G887" s="12"/>
      <c r="H887" s="19" t="str">
        <f aca="false">IF(B887="","",IFERROR(INDEX(Prodotti!$B$5:$B$504,MATCH(B887,Prodotti!$A$5:$A$504,0)),"Codice non trovato"))</f>
        <v/>
      </c>
      <c r="I887" s="17" t="str">
        <f aca="false">IF(OR(D887="",F887=""),"",D887*F887)</f>
        <v/>
      </c>
      <c r="J887" s="17" t="str">
        <f aca="false">IF(OR(C887&lt;&gt;"Scarico",D887="",F887="",B887=""),"",D887*(F887-IFERROR(INDEX(Prodotti!$F$5:$F$504,MATCH(B887,Prodotti!$A$5:$A$504,0)),0)))</f>
        <v/>
      </c>
      <c r="K887" s="19" t="str">
        <f aca="false">IF(B887="","",IF(ISNA(MATCH(B887,Prodotti!$A$5:$A$504,0)),"Codice non trovato",IF(OR(C887="",D887=""),"Manca tipo o quantità",IF(C887="Scarico",IF(SUMIFS($D$5:D887,$B$5:B887,B887,$C$5:C887,"Carico")-SUMIFS($D$5:D887,$B$5:B887,B887,$C$5:C887,"Scarico")&lt;0,"Giacenza insufficiente",""),""))))</f>
        <v/>
      </c>
    </row>
    <row r="888" customFormat="false" ht="15" hidden="false" customHeight="false" outlineLevel="0" collapsed="false">
      <c r="A888" s="18"/>
      <c r="B888" s="12"/>
      <c r="C888" s="13"/>
      <c r="D888" s="13"/>
      <c r="E888" s="12"/>
      <c r="F888" s="14"/>
      <c r="G888" s="12"/>
      <c r="H888" s="19" t="str">
        <f aca="false">IF(B888="","",IFERROR(INDEX(Prodotti!$B$5:$B$504,MATCH(B888,Prodotti!$A$5:$A$504,0)),"Codice non trovato"))</f>
        <v/>
      </c>
      <c r="I888" s="17" t="str">
        <f aca="false">IF(OR(D888="",F888=""),"",D888*F888)</f>
        <v/>
      </c>
      <c r="J888" s="17" t="str">
        <f aca="false">IF(OR(C888&lt;&gt;"Scarico",D888="",F888="",B888=""),"",D888*(F888-IFERROR(INDEX(Prodotti!$F$5:$F$504,MATCH(B888,Prodotti!$A$5:$A$504,0)),0)))</f>
        <v/>
      </c>
      <c r="K888" s="19" t="str">
        <f aca="false">IF(B888="","",IF(ISNA(MATCH(B888,Prodotti!$A$5:$A$504,0)),"Codice non trovato",IF(OR(C888="",D888=""),"Manca tipo o quantità",IF(C888="Scarico",IF(SUMIFS($D$5:D888,$B$5:B888,B888,$C$5:C888,"Carico")-SUMIFS($D$5:D888,$B$5:B888,B888,$C$5:C888,"Scarico")&lt;0,"Giacenza insufficiente",""),""))))</f>
        <v/>
      </c>
    </row>
    <row r="889" customFormat="false" ht="15" hidden="false" customHeight="false" outlineLevel="0" collapsed="false">
      <c r="A889" s="18"/>
      <c r="B889" s="12"/>
      <c r="C889" s="13"/>
      <c r="D889" s="13"/>
      <c r="E889" s="12"/>
      <c r="F889" s="14"/>
      <c r="G889" s="12"/>
      <c r="H889" s="19" t="str">
        <f aca="false">IF(B889="","",IFERROR(INDEX(Prodotti!$B$5:$B$504,MATCH(B889,Prodotti!$A$5:$A$504,0)),"Codice non trovato"))</f>
        <v/>
      </c>
      <c r="I889" s="17" t="str">
        <f aca="false">IF(OR(D889="",F889=""),"",D889*F889)</f>
        <v/>
      </c>
      <c r="J889" s="17" t="str">
        <f aca="false">IF(OR(C889&lt;&gt;"Scarico",D889="",F889="",B889=""),"",D889*(F889-IFERROR(INDEX(Prodotti!$F$5:$F$504,MATCH(B889,Prodotti!$A$5:$A$504,0)),0)))</f>
        <v/>
      </c>
      <c r="K889" s="19" t="str">
        <f aca="false">IF(B889="","",IF(ISNA(MATCH(B889,Prodotti!$A$5:$A$504,0)),"Codice non trovato",IF(OR(C889="",D889=""),"Manca tipo o quantità",IF(C889="Scarico",IF(SUMIFS($D$5:D889,$B$5:B889,B889,$C$5:C889,"Carico")-SUMIFS($D$5:D889,$B$5:B889,B889,$C$5:C889,"Scarico")&lt;0,"Giacenza insufficiente",""),""))))</f>
        <v/>
      </c>
    </row>
    <row r="890" customFormat="false" ht="15" hidden="false" customHeight="false" outlineLevel="0" collapsed="false">
      <c r="A890" s="18"/>
      <c r="B890" s="12"/>
      <c r="C890" s="13"/>
      <c r="D890" s="13"/>
      <c r="E890" s="12"/>
      <c r="F890" s="14"/>
      <c r="G890" s="12"/>
      <c r="H890" s="19" t="str">
        <f aca="false">IF(B890="","",IFERROR(INDEX(Prodotti!$B$5:$B$504,MATCH(B890,Prodotti!$A$5:$A$504,0)),"Codice non trovato"))</f>
        <v/>
      </c>
      <c r="I890" s="17" t="str">
        <f aca="false">IF(OR(D890="",F890=""),"",D890*F890)</f>
        <v/>
      </c>
      <c r="J890" s="17" t="str">
        <f aca="false">IF(OR(C890&lt;&gt;"Scarico",D890="",F890="",B890=""),"",D890*(F890-IFERROR(INDEX(Prodotti!$F$5:$F$504,MATCH(B890,Prodotti!$A$5:$A$504,0)),0)))</f>
        <v/>
      </c>
      <c r="K890" s="19" t="str">
        <f aca="false">IF(B890="","",IF(ISNA(MATCH(B890,Prodotti!$A$5:$A$504,0)),"Codice non trovato",IF(OR(C890="",D890=""),"Manca tipo o quantità",IF(C890="Scarico",IF(SUMIFS($D$5:D890,$B$5:B890,B890,$C$5:C890,"Carico")-SUMIFS($D$5:D890,$B$5:B890,B890,$C$5:C890,"Scarico")&lt;0,"Giacenza insufficiente",""),""))))</f>
        <v/>
      </c>
    </row>
    <row r="891" customFormat="false" ht="15" hidden="false" customHeight="false" outlineLevel="0" collapsed="false">
      <c r="A891" s="18"/>
      <c r="B891" s="12"/>
      <c r="C891" s="13"/>
      <c r="D891" s="13"/>
      <c r="E891" s="12"/>
      <c r="F891" s="14"/>
      <c r="G891" s="12"/>
      <c r="H891" s="19" t="str">
        <f aca="false">IF(B891="","",IFERROR(INDEX(Prodotti!$B$5:$B$504,MATCH(B891,Prodotti!$A$5:$A$504,0)),"Codice non trovato"))</f>
        <v/>
      </c>
      <c r="I891" s="17" t="str">
        <f aca="false">IF(OR(D891="",F891=""),"",D891*F891)</f>
        <v/>
      </c>
      <c r="J891" s="17" t="str">
        <f aca="false">IF(OR(C891&lt;&gt;"Scarico",D891="",F891="",B891=""),"",D891*(F891-IFERROR(INDEX(Prodotti!$F$5:$F$504,MATCH(B891,Prodotti!$A$5:$A$504,0)),0)))</f>
        <v/>
      </c>
      <c r="K891" s="19" t="str">
        <f aca="false">IF(B891="","",IF(ISNA(MATCH(B891,Prodotti!$A$5:$A$504,0)),"Codice non trovato",IF(OR(C891="",D891=""),"Manca tipo o quantità",IF(C891="Scarico",IF(SUMIFS($D$5:D891,$B$5:B891,B891,$C$5:C891,"Carico")-SUMIFS($D$5:D891,$B$5:B891,B891,$C$5:C891,"Scarico")&lt;0,"Giacenza insufficiente",""),""))))</f>
        <v/>
      </c>
    </row>
    <row r="892" customFormat="false" ht="15" hidden="false" customHeight="false" outlineLevel="0" collapsed="false">
      <c r="A892" s="18"/>
      <c r="B892" s="12"/>
      <c r="C892" s="13"/>
      <c r="D892" s="13"/>
      <c r="E892" s="12"/>
      <c r="F892" s="14"/>
      <c r="G892" s="12"/>
      <c r="H892" s="19" t="str">
        <f aca="false">IF(B892="","",IFERROR(INDEX(Prodotti!$B$5:$B$504,MATCH(B892,Prodotti!$A$5:$A$504,0)),"Codice non trovato"))</f>
        <v/>
      </c>
      <c r="I892" s="17" t="str">
        <f aca="false">IF(OR(D892="",F892=""),"",D892*F892)</f>
        <v/>
      </c>
      <c r="J892" s="17" t="str">
        <f aca="false">IF(OR(C892&lt;&gt;"Scarico",D892="",F892="",B892=""),"",D892*(F892-IFERROR(INDEX(Prodotti!$F$5:$F$504,MATCH(B892,Prodotti!$A$5:$A$504,0)),0)))</f>
        <v/>
      </c>
      <c r="K892" s="19" t="str">
        <f aca="false">IF(B892="","",IF(ISNA(MATCH(B892,Prodotti!$A$5:$A$504,0)),"Codice non trovato",IF(OR(C892="",D892=""),"Manca tipo o quantità",IF(C892="Scarico",IF(SUMIFS($D$5:D892,$B$5:B892,B892,$C$5:C892,"Carico")-SUMIFS($D$5:D892,$B$5:B892,B892,$C$5:C892,"Scarico")&lt;0,"Giacenza insufficiente",""),""))))</f>
        <v/>
      </c>
    </row>
    <row r="893" customFormat="false" ht="15" hidden="false" customHeight="false" outlineLevel="0" collapsed="false">
      <c r="A893" s="18"/>
      <c r="B893" s="12"/>
      <c r="C893" s="13"/>
      <c r="D893" s="13"/>
      <c r="E893" s="12"/>
      <c r="F893" s="14"/>
      <c r="G893" s="12"/>
      <c r="H893" s="19" t="str">
        <f aca="false">IF(B893="","",IFERROR(INDEX(Prodotti!$B$5:$B$504,MATCH(B893,Prodotti!$A$5:$A$504,0)),"Codice non trovato"))</f>
        <v/>
      </c>
      <c r="I893" s="17" t="str">
        <f aca="false">IF(OR(D893="",F893=""),"",D893*F893)</f>
        <v/>
      </c>
      <c r="J893" s="17" t="str">
        <f aca="false">IF(OR(C893&lt;&gt;"Scarico",D893="",F893="",B893=""),"",D893*(F893-IFERROR(INDEX(Prodotti!$F$5:$F$504,MATCH(B893,Prodotti!$A$5:$A$504,0)),0)))</f>
        <v/>
      </c>
      <c r="K893" s="19" t="str">
        <f aca="false">IF(B893="","",IF(ISNA(MATCH(B893,Prodotti!$A$5:$A$504,0)),"Codice non trovato",IF(OR(C893="",D893=""),"Manca tipo o quantità",IF(C893="Scarico",IF(SUMIFS($D$5:D893,$B$5:B893,B893,$C$5:C893,"Carico")-SUMIFS($D$5:D893,$B$5:B893,B893,$C$5:C893,"Scarico")&lt;0,"Giacenza insufficiente",""),""))))</f>
        <v/>
      </c>
    </row>
    <row r="894" customFormat="false" ht="15" hidden="false" customHeight="false" outlineLevel="0" collapsed="false">
      <c r="A894" s="18"/>
      <c r="B894" s="12"/>
      <c r="C894" s="13"/>
      <c r="D894" s="13"/>
      <c r="E894" s="12"/>
      <c r="F894" s="14"/>
      <c r="G894" s="12"/>
      <c r="H894" s="19" t="str">
        <f aca="false">IF(B894="","",IFERROR(INDEX(Prodotti!$B$5:$B$504,MATCH(B894,Prodotti!$A$5:$A$504,0)),"Codice non trovato"))</f>
        <v/>
      </c>
      <c r="I894" s="17" t="str">
        <f aca="false">IF(OR(D894="",F894=""),"",D894*F894)</f>
        <v/>
      </c>
      <c r="J894" s="17" t="str">
        <f aca="false">IF(OR(C894&lt;&gt;"Scarico",D894="",F894="",B894=""),"",D894*(F894-IFERROR(INDEX(Prodotti!$F$5:$F$504,MATCH(B894,Prodotti!$A$5:$A$504,0)),0)))</f>
        <v/>
      </c>
      <c r="K894" s="19" t="str">
        <f aca="false">IF(B894="","",IF(ISNA(MATCH(B894,Prodotti!$A$5:$A$504,0)),"Codice non trovato",IF(OR(C894="",D894=""),"Manca tipo o quantità",IF(C894="Scarico",IF(SUMIFS($D$5:D894,$B$5:B894,B894,$C$5:C894,"Carico")-SUMIFS($D$5:D894,$B$5:B894,B894,$C$5:C894,"Scarico")&lt;0,"Giacenza insufficiente",""),""))))</f>
        <v/>
      </c>
    </row>
    <row r="895" customFormat="false" ht="15" hidden="false" customHeight="false" outlineLevel="0" collapsed="false">
      <c r="A895" s="18"/>
      <c r="B895" s="12"/>
      <c r="C895" s="13"/>
      <c r="D895" s="13"/>
      <c r="E895" s="12"/>
      <c r="F895" s="14"/>
      <c r="G895" s="12"/>
      <c r="H895" s="19" t="str">
        <f aca="false">IF(B895="","",IFERROR(INDEX(Prodotti!$B$5:$B$504,MATCH(B895,Prodotti!$A$5:$A$504,0)),"Codice non trovato"))</f>
        <v/>
      </c>
      <c r="I895" s="17" t="str">
        <f aca="false">IF(OR(D895="",F895=""),"",D895*F895)</f>
        <v/>
      </c>
      <c r="J895" s="17" t="str">
        <f aca="false">IF(OR(C895&lt;&gt;"Scarico",D895="",F895="",B895=""),"",D895*(F895-IFERROR(INDEX(Prodotti!$F$5:$F$504,MATCH(B895,Prodotti!$A$5:$A$504,0)),0)))</f>
        <v/>
      </c>
      <c r="K895" s="19" t="str">
        <f aca="false">IF(B895="","",IF(ISNA(MATCH(B895,Prodotti!$A$5:$A$504,0)),"Codice non trovato",IF(OR(C895="",D895=""),"Manca tipo o quantità",IF(C895="Scarico",IF(SUMIFS($D$5:D895,$B$5:B895,B895,$C$5:C895,"Carico")-SUMIFS($D$5:D895,$B$5:B895,B895,$C$5:C895,"Scarico")&lt;0,"Giacenza insufficiente",""),""))))</f>
        <v/>
      </c>
    </row>
    <row r="896" customFormat="false" ht="15" hidden="false" customHeight="false" outlineLevel="0" collapsed="false">
      <c r="A896" s="18"/>
      <c r="B896" s="12"/>
      <c r="C896" s="13"/>
      <c r="D896" s="13"/>
      <c r="E896" s="12"/>
      <c r="F896" s="14"/>
      <c r="G896" s="12"/>
      <c r="H896" s="19" t="str">
        <f aca="false">IF(B896="","",IFERROR(INDEX(Prodotti!$B$5:$B$504,MATCH(B896,Prodotti!$A$5:$A$504,0)),"Codice non trovato"))</f>
        <v/>
      </c>
      <c r="I896" s="17" t="str">
        <f aca="false">IF(OR(D896="",F896=""),"",D896*F896)</f>
        <v/>
      </c>
      <c r="J896" s="17" t="str">
        <f aca="false">IF(OR(C896&lt;&gt;"Scarico",D896="",F896="",B896=""),"",D896*(F896-IFERROR(INDEX(Prodotti!$F$5:$F$504,MATCH(B896,Prodotti!$A$5:$A$504,0)),0)))</f>
        <v/>
      </c>
      <c r="K896" s="19" t="str">
        <f aca="false">IF(B896="","",IF(ISNA(MATCH(B896,Prodotti!$A$5:$A$504,0)),"Codice non trovato",IF(OR(C896="",D896=""),"Manca tipo o quantità",IF(C896="Scarico",IF(SUMIFS($D$5:D896,$B$5:B896,B896,$C$5:C896,"Carico")-SUMIFS($D$5:D896,$B$5:B896,B896,$C$5:C896,"Scarico")&lt;0,"Giacenza insufficiente",""),""))))</f>
        <v/>
      </c>
    </row>
    <row r="897" customFormat="false" ht="15" hidden="false" customHeight="false" outlineLevel="0" collapsed="false">
      <c r="A897" s="18"/>
      <c r="B897" s="12"/>
      <c r="C897" s="13"/>
      <c r="D897" s="13"/>
      <c r="E897" s="12"/>
      <c r="F897" s="14"/>
      <c r="G897" s="12"/>
      <c r="H897" s="19" t="str">
        <f aca="false">IF(B897="","",IFERROR(INDEX(Prodotti!$B$5:$B$504,MATCH(B897,Prodotti!$A$5:$A$504,0)),"Codice non trovato"))</f>
        <v/>
      </c>
      <c r="I897" s="17" t="str">
        <f aca="false">IF(OR(D897="",F897=""),"",D897*F897)</f>
        <v/>
      </c>
      <c r="J897" s="17" t="str">
        <f aca="false">IF(OR(C897&lt;&gt;"Scarico",D897="",F897="",B897=""),"",D897*(F897-IFERROR(INDEX(Prodotti!$F$5:$F$504,MATCH(B897,Prodotti!$A$5:$A$504,0)),0)))</f>
        <v/>
      </c>
      <c r="K897" s="19" t="str">
        <f aca="false">IF(B897="","",IF(ISNA(MATCH(B897,Prodotti!$A$5:$A$504,0)),"Codice non trovato",IF(OR(C897="",D897=""),"Manca tipo o quantità",IF(C897="Scarico",IF(SUMIFS($D$5:D897,$B$5:B897,B897,$C$5:C897,"Carico")-SUMIFS($D$5:D897,$B$5:B897,B897,$C$5:C897,"Scarico")&lt;0,"Giacenza insufficiente",""),""))))</f>
        <v/>
      </c>
    </row>
    <row r="898" customFormat="false" ht="15" hidden="false" customHeight="false" outlineLevel="0" collapsed="false">
      <c r="A898" s="18"/>
      <c r="B898" s="12"/>
      <c r="C898" s="13"/>
      <c r="D898" s="13"/>
      <c r="E898" s="12"/>
      <c r="F898" s="14"/>
      <c r="G898" s="12"/>
      <c r="H898" s="19" t="str">
        <f aca="false">IF(B898="","",IFERROR(INDEX(Prodotti!$B$5:$B$504,MATCH(B898,Prodotti!$A$5:$A$504,0)),"Codice non trovato"))</f>
        <v/>
      </c>
      <c r="I898" s="17" t="str">
        <f aca="false">IF(OR(D898="",F898=""),"",D898*F898)</f>
        <v/>
      </c>
      <c r="J898" s="17" t="str">
        <f aca="false">IF(OR(C898&lt;&gt;"Scarico",D898="",F898="",B898=""),"",D898*(F898-IFERROR(INDEX(Prodotti!$F$5:$F$504,MATCH(B898,Prodotti!$A$5:$A$504,0)),0)))</f>
        <v/>
      </c>
      <c r="K898" s="19" t="str">
        <f aca="false">IF(B898="","",IF(ISNA(MATCH(B898,Prodotti!$A$5:$A$504,0)),"Codice non trovato",IF(OR(C898="",D898=""),"Manca tipo o quantità",IF(C898="Scarico",IF(SUMIFS($D$5:D898,$B$5:B898,B898,$C$5:C898,"Carico")-SUMIFS($D$5:D898,$B$5:B898,B898,$C$5:C898,"Scarico")&lt;0,"Giacenza insufficiente",""),""))))</f>
        <v/>
      </c>
    </row>
    <row r="899" customFormat="false" ht="15" hidden="false" customHeight="false" outlineLevel="0" collapsed="false">
      <c r="A899" s="18"/>
      <c r="B899" s="12"/>
      <c r="C899" s="13"/>
      <c r="D899" s="13"/>
      <c r="E899" s="12"/>
      <c r="F899" s="14"/>
      <c r="G899" s="12"/>
      <c r="H899" s="19" t="str">
        <f aca="false">IF(B899="","",IFERROR(INDEX(Prodotti!$B$5:$B$504,MATCH(B899,Prodotti!$A$5:$A$504,0)),"Codice non trovato"))</f>
        <v/>
      </c>
      <c r="I899" s="17" t="str">
        <f aca="false">IF(OR(D899="",F899=""),"",D899*F899)</f>
        <v/>
      </c>
      <c r="J899" s="17" t="str">
        <f aca="false">IF(OR(C899&lt;&gt;"Scarico",D899="",F899="",B899=""),"",D899*(F899-IFERROR(INDEX(Prodotti!$F$5:$F$504,MATCH(B899,Prodotti!$A$5:$A$504,0)),0)))</f>
        <v/>
      </c>
      <c r="K899" s="19" t="str">
        <f aca="false">IF(B899="","",IF(ISNA(MATCH(B899,Prodotti!$A$5:$A$504,0)),"Codice non trovato",IF(OR(C899="",D899=""),"Manca tipo o quantità",IF(C899="Scarico",IF(SUMIFS($D$5:D899,$B$5:B899,B899,$C$5:C899,"Carico")-SUMIFS($D$5:D899,$B$5:B899,B899,$C$5:C899,"Scarico")&lt;0,"Giacenza insufficiente",""),""))))</f>
        <v/>
      </c>
    </row>
    <row r="900" customFormat="false" ht="15" hidden="false" customHeight="false" outlineLevel="0" collapsed="false">
      <c r="A900" s="18"/>
      <c r="B900" s="12"/>
      <c r="C900" s="13"/>
      <c r="D900" s="13"/>
      <c r="E900" s="12"/>
      <c r="F900" s="14"/>
      <c r="G900" s="12"/>
      <c r="H900" s="19" t="str">
        <f aca="false">IF(B900="","",IFERROR(INDEX(Prodotti!$B$5:$B$504,MATCH(B900,Prodotti!$A$5:$A$504,0)),"Codice non trovato"))</f>
        <v/>
      </c>
      <c r="I900" s="17" t="str">
        <f aca="false">IF(OR(D900="",F900=""),"",D900*F900)</f>
        <v/>
      </c>
      <c r="J900" s="17" t="str">
        <f aca="false">IF(OR(C900&lt;&gt;"Scarico",D900="",F900="",B900=""),"",D900*(F900-IFERROR(INDEX(Prodotti!$F$5:$F$504,MATCH(B900,Prodotti!$A$5:$A$504,0)),0)))</f>
        <v/>
      </c>
      <c r="K900" s="19" t="str">
        <f aca="false">IF(B900="","",IF(ISNA(MATCH(B900,Prodotti!$A$5:$A$504,0)),"Codice non trovato",IF(OR(C900="",D900=""),"Manca tipo o quantità",IF(C900="Scarico",IF(SUMIFS($D$5:D900,$B$5:B900,B900,$C$5:C900,"Carico")-SUMIFS($D$5:D900,$B$5:B900,B900,$C$5:C900,"Scarico")&lt;0,"Giacenza insufficiente",""),""))))</f>
        <v/>
      </c>
    </row>
    <row r="901" customFormat="false" ht="15" hidden="false" customHeight="false" outlineLevel="0" collapsed="false">
      <c r="A901" s="18"/>
      <c r="B901" s="12"/>
      <c r="C901" s="13"/>
      <c r="D901" s="13"/>
      <c r="E901" s="12"/>
      <c r="F901" s="14"/>
      <c r="G901" s="12"/>
      <c r="H901" s="19" t="str">
        <f aca="false">IF(B901="","",IFERROR(INDEX(Prodotti!$B$5:$B$504,MATCH(B901,Prodotti!$A$5:$A$504,0)),"Codice non trovato"))</f>
        <v/>
      </c>
      <c r="I901" s="17" t="str">
        <f aca="false">IF(OR(D901="",F901=""),"",D901*F901)</f>
        <v/>
      </c>
      <c r="J901" s="17" t="str">
        <f aca="false">IF(OR(C901&lt;&gt;"Scarico",D901="",F901="",B901=""),"",D901*(F901-IFERROR(INDEX(Prodotti!$F$5:$F$504,MATCH(B901,Prodotti!$A$5:$A$504,0)),0)))</f>
        <v/>
      </c>
      <c r="K901" s="19" t="str">
        <f aca="false">IF(B901="","",IF(ISNA(MATCH(B901,Prodotti!$A$5:$A$504,0)),"Codice non trovato",IF(OR(C901="",D901=""),"Manca tipo o quantità",IF(C901="Scarico",IF(SUMIFS($D$5:D901,$B$5:B901,B901,$C$5:C901,"Carico")-SUMIFS($D$5:D901,$B$5:B901,B901,$C$5:C901,"Scarico")&lt;0,"Giacenza insufficiente",""),""))))</f>
        <v/>
      </c>
    </row>
    <row r="902" customFormat="false" ht="15" hidden="false" customHeight="false" outlineLevel="0" collapsed="false">
      <c r="A902" s="18"/>
      <c r="B902" s="12"/>
      <c r="C902" s="13"/>
      <c r="D902" s="13"/>
      <c r="E902" s="12"/>
      <c r="F902" s="14"/>
      <c r="G902" s="12"/>
      <c r="H902" s="19" t="str">
        <f aca="false">IF(B902="","",IFERROR(INDEX(Prodotti!$B$5:$B$504,MATCH(B902,Prodotti!$A$5:$A$504,0)),"Codice non trovato"))</f>
        <v/>
      </c>
      <c r="I902" s="17" t="str">
        <f aca="false">IF(OR(D902="",F902=""),"",D902*F902)</f>
        <v/>
      </c>
      <c r="J902" s="17" t="str">
        <f aca="false">IF(OR(C902&lt;&gt;"Scarico",D902="",F902="",B902=""),"",D902*(F902-IFERROR(INDEX(Prodotti!$F$5:$F$504,MATCH(B902,Prodotti!$A$5:$A$504,0)),0)))</f>
        <v/>
      </c>
      <c r="K902" s="19" t="str">
        <f aca="false">IF(B902="","",IF(ISNA(MATCH(B902,Prodotti!$A$5:$A$504,0)),"Codice non trovato",IF(OR(C902="",D902=""),"Manca tipo o quantità",IF(C902="Scarico",IF(SUMIFS($D$5:D902,$B$5:B902,B902,$C$5:C902,"Carico")-SUMIFS($D$5:D902,$B$5:B902,B902,$C$5:C902,"Scarico")&lt;0,"Giacenza insufficiente",""),""))))</f>
        <v/>
      </c>
    </row>
    <row r="903" customFormat="false" ht="15" hidden="false" customHeight="false" outlineLevel="0" collapsed="false">
      <c r="A903" s="18"/>
      <c r="B903" s="12"/>
      <c r="C903" s="13"/>
      <c r="D903" s="13"/>
      <c r="E903" s="12"/>
      <c r="F903" s="14"/>
      <c r="G903" s="12"/>
      <c r="H903" s="19" t="str">
        <f aca="false">IF(B903="","",IFERROR(INDEX(Prodotti!$B$5:$B$504,MATCH(B903,Prodotti!$A$5:$A$504,0)),"Codice non trovato"))</f>
        <v/>
      </c>
      <c r="I903" s="17" t="str">
        <f aca="false">IF(OR(D903="",F903=""),"",D903*F903)</f>
        <v/>
      </c>
      <c r="J903" s="17" t="str">
        <f aca="false">IF(OR(C903&lt;&gt;"Scarico",D903="",F903="",B903=""),"",D903*(F903-IFERROR(INDEX(Prodotti!$F$5:$F$504,MATCH(B903,Prodotti!$A$5:$A$504,0)),0)))</f>
        <v/>
      </c>
      <c r="K903" s="19" t="str">
        <f aca="false">IF(B903="","",IF(ISNA(MATCH(B903,Prodotti!$A$5:$A$504,0)),"Codice non trovato",IF(OR(C903="",D903=""),"Manca tipo o quantità",IF(C903="Scarico",IF(SUMIFS($D$5:D903,$B$5:B903,B903,$C$5:C903,"Carico")-SUMIFS($D$5:D903,$B$5:B903,B903,$C$5:C903,"Scarico")&lt;0,"Giacenza insufficiente",""),""))))</f>
        <v/>
      </c>
    </row>
    <row r="904" customFormat="false" ht="15" hidden="false" customHeight="false" outlineLevel="0" collapsed="false">
      <c r="A904" s="18"/>
      <c r="B904" s="12"/>
      <c r="C904" s="13"/>
      <c r="D904" s="13"/>
      <c r="E904" s="12"/>
      <c r="F904" s="14"/>
      <c r="G904" s="12"/>
      <c r="H904" s="19" t="str">
        <f aca="false">IF(B904="","",IFERROR(INDEX(Prodotti!$B$5:$B$504,MATCH(B904,Prodotti!$A$5:$A$504,0)),"Codice non trovato"))</f>
        <v/>
      </c>
      <c r="I904" s="17" t="str">
        <f aca="false">IF(OR(D904="",F904=""),"",D904*F904)</f>
        <v/>
      </c>
      <c r="J904" s="17" t="str">
        <f aca="false">IF(OR(C904&lt;&gt;"Scarico",D904="",F904="",B904=""),"",D904*(F904-IFERROR(INDEX(Prodotti!$F$5:$F$504,MATCH(B904,Prodotti!$A$5:$A$504,0)),0)))</f>
        <v/>
      </c>
      <c r="K904" s="19" t="str">
        <f aca="false">IF(B904="","",IF(ISNA(MATCH(B904,Prodotti!$A$5:$A$504,0)),"Codice non trovato",IF(OR(C904="",D904=""),"Manca tipo o quantità",IF(C904="Scarico",IF(SUMIFS($D$5:D904,$B$5:B904,B904,$C$5:C904,"Carico")-SUMIFS($D$5:D904,$B$5:B904,B904,$C$5:C904,"Scarico")&lt;0,"Giacenza insufficiente",""),""))))</f>
        <v/>
      </c>
    </row>
    <row r="905" customFormat="false" ht="15" hidden="false" customHeight="false" outlineLevel="0" collapsed="false">
      <c r="A905" s="18"/>
      <c r="B905" s="12"/>
      <c r="C905" s="13"/>
      <c r="D905" s="13"/>
      <c r="E905" s="12"/>
      <c r="F905" s="14"/>
      <c r="G905" s="12"/>
      <c r="H905" s="19" t="str">
        <f aca="false">IF(B905="","",IFERROR(INDEX(Prodotti!$B$5:$B$504,MATCH(B905,Prodotti!$A$5:$A$504,0)),"Codice non trovato"))</f>
        <v/>
      </c>
      <c r="I905" s="17" t="str">
        <f aca="false">IF(OR(D905="",F905=""),"",D905*F905)</f>
        <v/>
      </c>
      <c r="J905" s="17" t="str">
        <f aca="false">IF(OR(C905&lt;&gt;"Scarico",D905="",F905="",B905=""),"",D905*(F905-IFERROR(INDEX(Prodotti!$F$5:$F$504,MATCH(B905,Prodotti!$A$5:$A$504,0)),0)))</f>
        <v/>
      </c>
      <c r="K905" s="19" t="str">
        <f aca="false">IF(B905="","",IF(ISNA(MATCH(B905,Prodotti!$A$5:$A$504,0)),"Codice non trovato",IF(OR(C905="",D905=""),"Manca tipo o quantità",IF(C905="Scarico",IF(SUMIFS($D$5:D905,$B$5:B905,B905,$C$5:C905,"Carico")-SUMIFS($D$5:D905,$B$5:B905,B905,$C$5:C905,"Scarico")&lt;0,"Giacenza insufficiente",""),""))))</f>
        <v/>
      </c>
    </row>
    <row r="906" customFormat="false" ht="15" hidden="false" customHeight="false" outlineLevel="0" collapsed="false">
      <c r="A906" s="18"/>
      <c r="B906" s="12"/>
      <c r="C906" s="13"/>
      <c r="D906" s="13"/>
      <c r="E906" s="12"/>
      <c r="F906" s="14"/>
      <c r="G906" s="12"/>
      <c r="H906" s="19" t="str">
        <f aca="false">IF(B906="","",IFERROR(INDEX(Prodotti!$B$5:$B$504,MATCH(B906,Prodotti!$A$5:$A$504,0)),"Codice non trovato"))</f>
        <v/>
      </c>
      <c r="I906" s="17" t="str">
        <f aca="false">IF(OR(D906="",F906=""),"",D906*F906)</f>
        <v/>
      </c>
      <c r="J906" s="17" t="str">
        <f aca="false">IF(OR(C906&lt;&gt;"Scarico",D906="",F906="",B906=""),"",D906*(F906-IFERROR(INDEX(Prodotti!$F$5:$F$504,MATCH(B906,Prodotti!$A$5:$A$504,0)),0)))</f>
        <v/>
      </c>
      <c r="K906" s="19" t="str">
        <f aca="false">IF(B906="","",IF(ISNA(MATCH(B906,Prodotti!$A$5:$A$504,0)),"Codice non trovato",IF(OR(C906="",D906=""),"Manca tipo o quantità",IF(C906="Scarico",IF(SUMIFS($D$5:D906,$B$5:B906,B906,$C$5:C906,"Carico")-SUMIFS($D$5:D906,$B$5:B906,B906,$C$5:C906,"Scarico")&lt;0,"Giacenza insufficiente",""),""))))</f>
        <v/>
      </c>
    </row>
    <row r="907" customFormat="false" ht="15" hidden="false" customHeight="false" outlineLevel="0" collapsed="false">
      <c r="A907" s="18"/>
      <c r="B907" s="12"/>
      <c r="C907" s="13"/>
      <c r="D907" s="13"/>
      <c r="E907" s="12"/>
      <c r="F907" s="14"/>
      <c r="G907" s="12"/>
      <c r="H907" s="19" t="str">
        <f aca="false">IF(B907="","",IFERROR(INDEX(Prodotti!$B$5:$B$504,MATCH(B907,Prodotti!$A$5:$A$504,0)),"Codice non trovato"))</f>
        <v/>
      </c>
      <c r="I907" s="17" t="str">
        <f aca="false">IF(OR(D907="",F907=""),"",D907*F907)</f>
        <v/>
      </c>
      <c r="J907" s="17" t="str">
        <f aca="false">IF(OR(C907&lt;&gt;"Scarico",D907="",F907="",B907=""),"",D907*(F907-IFERROR(INDEX(Prodotti!$F$5:$F$504,MATCH(B907,Prodotti!$A$5:$A$504,0)),0)))</f>
        <v/>
      </c>
      <c r="K907" s="19" t="str">
        <f aca="false">IF(B907="","",IF(ISNA(MATCH(B907,Prodotti!$A$5:$A$504,0)),"Codice non trovato",IF(OR(C907="",D907=""),"Manca tipo o quantità",IF(C907="Scarico",IF(SUMIFS($D$5:D907,$B$5:B907,B907,$C$5:C907,"Carico")-SUMIFS($D$5:D907,$B$5:B907,B907,$C$5:C907,"Scarico")&lt;0,"Giacenza insufficiente",""),""))))</f>
        <v/>
      </c>
    </row>
    <row r="908" customFormat="false" ht="15" hidden="false" customHeight="false" outlineLevel="0" collapsed="false">
      <c r="A908" s="18"/>
      <c r="B908" s="12"/>
      <c r="C908" s="13"/>
      <c r="D908" s="13"/>
      <c r="E908" s="12"/>
      <c r="F908" s="14"/>
      <c r="G908" s="12"/>
      <c r="H908" s="19" t="str">
        <f aca="false">IF(B908="","",IFERROR(INDEX(Prodotti!$B$5:$B$504,MATCH(B908,Prodotti!$A$5:$A$504,0)),"Codice non trovato"))</f>
        <v/>
      </c>
      <c r="I908" s="17" t="str">
        <f aca="false">IF(OR(D908="",F908=""),"",D908*F908)</f>
        <v/>
      </c>
      <c r="J908" s="17" t="str">
        <f aca="false">IF(OR(C908&lt;&gt;"Scarico",D908="",F908="",B908=""),"",D908*(F908-IFERROR(INDEX(Prodotti!$F$5:$F$504,MATCH(B908,Prodotti!$A$5:$A$504,0)),0)))</f>
        <v/>
      </c>
      <c r="K908" s="19" t="str">
        <f aca="false">IF(B908="","",IF(ISNA(MATCH(B908,Prodotti!$A$5:$A$504,0)),"Codice non trovato",IF(OR(C908="",D908=""),"Manca tipo o quantità",IF(C908="Scarico",IF(SUMIFS($D$5:D908,$B$5:B908,B908,$C$5:C908,"Carico")-SUMIFS($D$5:D908,$B$5:B908,B908,$C$5:C908,"Scarico")&lt;0,"Giacenza insufficiente",""),""))))</f>
        <v/>
      </c>
    </row>
    <row r="909" customFormat="false" ht="15" hidden="false" customHeight="false" outlineLevel="0" collapsed="false">
      <c r="A909" s="18"/>
      <c r="B909" s="12"/>
      <c r="C909" s="13"/>
      <c r="D909" s="13"/>
      <c r="E909" s="12"/>
      <c r="F909" s="14"/>
      <c r="G909" s="12"/>
      <c r="H909" s="19" t="str">
        <f aca="false">IF(B909="","",IFERROR(INDEX(Prodotti!$B$5:$B$504,MATCH(B909,Prodotti!$A$5:$A$504,0)),"Codice non trovato"))</f>
        <v/>
      </c>
      <c r="I909" s="17" t="str">
        <f aca="false">IF(OR(D909="",F909=""),"",D909*F909)</f>
        <v/>
      </c>
      <c r="J909" s="17" t="str">
        <f aca="false">IF(OR(C909&lt;&gt;"Scarico",D909="",F909="",B909=""),"",D909*(F909-IFERROR(INDEX(Prodotti!$F$5:$F$504,MATCH(B909,Prodotti!$A$5:$A$504,0)),0)))</f>
        <v/>
      </c>
      <c r="K909" s="19" t="str">
        <f aca="false">IF(B909="","",IF(ISNA(MATCH(B909,Prodotti!$A$5:$A$504,0)),"Codice non trovato",IF(OR(C909="",D909=""),"Manca tipo o quantità",IF(C909="Scarico",IF(SUMIFS($D$5:D909,$B$5:B909,B909,$C$5:C909,"Carico")-SUMIFS($D$5:D909,$B$5:B909,B909,$C$5:C909,"Scarico")&lt;0,"Giacenza insufficiente",""),""))))</f>
        <v/>
      </c>
    </row>
    <row r="910" customFormat="false" ht="15" hidden="false" customHeight="false" outlineLevel="0" collapsed="false">
      <c r="A910" s="18"/>
      <c r="B910" s="12"/>
      <c r="C910" s="13"/>
      <c r="D910" s="13"/>
      <c r="E910" s="12"/>
      <c r="F910" s="14"/>
      <c r="G910" s="12"/>
      <c r="H910" s="19" t="str">
        <f aca="false">IF(B910="","",IFERROR(INDEX(Prodotti!$B$5:$B$504,MATCH(B910,Prodotti!$A$5:$A$504,0)),"Codice non trovato"))</f>
        <v/>
      </c>
      <c r="I910" s="17" t="str">
        <f aca="false">IF(OR(D910="",F910=""),"",D910*F910)</f>
        <v/>
      </c>
      <c r="J910" s="17" t="str">
        <f aca="false">IF(OR(C910&lt;&gt;"Scarico",D910="",F910="",B910=""),"",D910*(F910-IFERROR(INDEX(Prodotti!$F$5:$F$504,MATCH(B910,Prodotti!$A$5:$A$504,0)),0)))</f>
        <v/>
      </c>
      <c r="K910" s="19" t="str">
        <f aca="false">IF(B910="","",IF(ISNA(MATCH(B910,Prodotti!$A$5:$A$504,0)),"Codice non trovato",IF(OR(C910="",D910=""),"Manca tipo o quantità",IF(C910="Scarico",IF(SUMIFS($D$5:D910,$B$5:B910,B910,$C$5:C910,"Carico")-SUMIFS($D$5:D910,$B$5:B910,B910,$C$5:C910,"Scarico")&lt;0,"Giacenza insufficiente",""),""))))</f>
        <v/>
      </c>
    </row>
    <row r="911" customFormat="false" ht="15" hidden="false" customHeight="false" outlineLevel="0" collapsed="false">
      <c r="A911" s="18"/>
      <c r="B911" s="12"/>
      <c r="C911" s="13"/>
      <c r="D911" s="13"/>
      <c r="E911" s="12"/>
      <c r="F911" s="14"/>
      <c r="G911" s="12"/>
      <c r="H911" s="19" t="str">
        <f aca="false">IF(B911="","",IFERROR(INDEX(Prodotti!$B$5:$B$504,MATCH(B911,Prodotti!$A$5:$A$504,0)),"Codice non trovato"))</f>
        <v/>
      </c>
      <c r="I911" s="17" t="str">
        <f aca="false">IF(OR(D911="",F911=""),"",D911*F911)</f>
        <v/>
      </c>
      <c r="J911" s="17" t="str">
        <f aca="false">IF(OR(C911&lt;&gt;"Scarico",D911="",F911="",B911=""),"",D911*(F911-IFERROR(INDEX(Prodotti!$F$5:$F$504,MATCH(B911,Prodotti!$A$5:$A$504,0)),0)))</f>
        <v/>
      </c>
      <c r="K911" s="19" t="str">
        <f aca="false">IF(B911="","",IF(ISNA(MATCH(B911,Prodotti!$A$5:$A$504,0)),"Codice non trovato",IF(OR(C911="",D911=""),"Manca tipo o quantità",IF(C911="Scarico",IF(SUMIFS($D$5:D911,$B$5:B911,B911,$C$5:C911,"Carico")-SUMIFS($D$5:D911,$B$5:B911,B911,$C$5:C911,"Scarico")&lt;0,"Giacenza insufficiente",""),""))))</f>
        <v/>
      </c>
    </row>
    <row r="912" customFormat="false" ht="15" hidden="false" customHeight="false" outlineLevel="0" collapsed="false">
      <c r="A912" s="18"/>
      <c r="B912" s="12"/>
      <c r="C912" s="13"/>
      <c r="D912" s="13"/>
      <c r="E912" s="12"/>
      <c r="F912" s="14"/>
      <c r="G912" s="12"/>
      <c r="H912" s="19" t="str">
        <f aca="false">IF(B912="","",IFERROR(INDEX(Prodotti!$B$5:$B$504,MATCH(B912,Prodotti!$A$5:$A$504,0)),"Codice non trovato"))</f>
        <v/>
      </c>
      <c r="I912" s="17" t="str">
        <f aca="false">IF(OR(D912="",F912=""),"",D912*F912)</f>
        <v/>
      </c>
      <c r="J912" s="17" t="str">
        <f aca="false">IF(OR(C912&lt;&gt;"Scarico",D912="",F912="",B912=""),"",D912*(F912-IFERROR(INDEX(Prodotti!$F$5:$F$504,MATCH(B912,Prodotti!$A$5:$A$504,0)),0)))</f>
        <v/>
      </c>
      <c r="K912" s="19" t="str">
        <f aca="false">IF(B912="","",IF(ISNA(MATCH(B912,Prodotti!$A$5:$A$504,0)),"Codice non trovato",IF(OR(C912="",D912=""),"Manca tipo o quantità",IF(C912="Scarico",IF(SUMIFS($D$5:D912,$B$5:B912,B912,$C$5:C912,"Carico")-SUMIFS($D$5:D912,$B$5:B912,B912,$C$5:C912,"Scarico")&lt;0,"Giacenza insufficiente",""),""))))</f>
        <v/>
      </c>
    </row>
    <row r="913" customFormat="false" ht="15" hidden="false" customHeight="false" outlineLevel="0" collapsed="false">
      <c r="A913" s="18"/>
      <c r="B913" s="12"/>
      <c r="C913" s="13"/>
      <c r="D913" s="13"/>
      <c r="E913" s="12"/>
      <c r="F913" s="14"/>
      <c r="G913" s="12"/>
      <c r="H913" s="19" t="str">
        <f aca="false">IF(B913="","",IFERROR(INDEX(Prodotti!$B$5:$B$504,MATCH(B913,Prodotti!$A$5:$A$504,0)),"Codice non trovato"))</f>
        <v/>
      </c>
      <c r="I913" s="17" t="str">
        <f aca="false">IF(OR(D913="",F913=""),"",D913*F913)</f>
        <v/>
      </c>
      <c r="J913" s="17" t="str">
        <f aca="false">IF(OR(C913&lt;&gt;"Scarico",D913="",F913="",B913=""),"",D913*(F913-IFERROR(INDEX(Prodotti!$F$5:$F$504,MATCH(B913,Prodotti!$A$5:$A$504,0)),0)))</f>
        <v/>
      </c>
      <c r="K913" s="19" t="str">
        <f aca="false">IF(B913="","",IF(ISNA(MATCH(B913,Prodotti!$A$5:$A$504,0)),"Codice non trovato",IF(OR(C913="",D913=""),"Manca tipo o quantità",IF(C913="Scarico",IF(SUMIFS($D$5:D913,$B$5:B913,B913,$C$5:C913,"Carico")-SUMIFS($D$5:D913,$B$5:B913,B913,$C$5:C913,"Scarico")&lt;0,"Giacenza insufficiente",""),""))))</f>
        <v/>
      </c>
    </row>
    <row r="914" customFormat="false" ht="15" hidden="false" customHeight="false" outlineLevel="0" collapsed="false">
      <c r="A914" s="18"/>
      <c r="B914" s="12"/>
      <c r="C914" s="13"/>
      <c r="D914" s="13"/>
      <c r="E914" s="12"/>
      <c r="F914" s="14"/>
      <c r="G914" s="12"/>
      <c r="H914" s="19" t="str">
        <f aca="false">IF(B914="","",IFERROR(INDEX(Prodotti!$B$5:$B$504,MATCH(B914,Prodotti!$A$5:$A$504,0)),"Codice non trovato"))</f>
        <v/>
      </c>
      <c r="I914" s="17" t="str">
        <f aca="false">IF(OR(D914="",F914=""),"",D914*F914)</f>
        <v/>
      </c>
      <c r="J914" s="17" t="str">
        <f aca="false">IF(OR(C914&lt;&gt;"Scarico",D914="",F914="",B914=""),"",D914*(F914-IFERROR(INDEX(Prodotti!$F$5:$F$504,MATCH(B914,Prodotti!$A$5:$A$504,0)),0)))</f>
        <v/>
      </c>
      <c r="K914" s="19" t="str">
        <f aca="false">IF(B914="","",IF(ISNA(MATCH(B914,Prodotti!$A$5:$A$504,0)),"Codice non trovato",IF(OR(C914="",D914=""),"Manca tipo o quantità",IF(C914="Scarico",IF(SUMIFS($D$5:D914,$B$5:B914,B914,$C$5:C914,"Carico")-SUMIFS($D$5:D914,$B$5:B914,B914,$C$5:C914,"Scarico")&lt;0,"Giacenza insufficiente",""),""))))</f>
        <v/>
      </c>
    </row>
    <row r="915" customFormat="false" ht="15" hidden="false" customHeight="false" outlineLevel="0" collapsed="false">
      <c r="A915" s="18"/>
      <c r="B915" s="12"/>
      <c r="C915" s="13"/>
      <c r="D915" s="13"/>
      <c r="E915" s="12"/>
      <c r="F915" s="14"/>
      <c r="G915" s="12"/>
      <c r="H915" s="19" t="str">
        <f aca="false">IF(B915="","",IFERROR(INDEX(Prodotti!$B$5:$B$504,MATCH(B915,Prodotti!$A$5:$A$504,0)),"Codice non trovato"))</f>
        <v/>
      </c>
      <c r="I915" s="17" t="str">
        <f aca="false">IF(OR(D915="",F915=""),"",D915*F915)</f>
        <v/>
      </c>
      <c r="J915" s="17" t="str">
        <f aca="false">IF(OR(C915&lt;&gt;"Scarico",D915="",F915="",B915=""),"",D915*(F915-IFERROR(INDEX(Prodotti!$F$5:$F$504,MATCH(B915,Prodotti!$A$5:$A$504,0)),0)))</f>
        <v/>
      </c>
      <c r="K915" s="19" t="str">
        <f aca="false">IF(B915="","",IF(ISNA(MATCH(B915,Prodotti!$A$5:$A$504,0)),"Codice non trovato",IF(OR(C915="",D915=""),"Manca tipo o quantità",IF(C915="Scarico",IF(SUMIFS($D$5:D915,$B$5:B915,B915,$C$5:C915,"Carico")-SUMIFS($D$5:D915,$B$5:B915,B915,$C$5:C915,"Scarico")&lt;0,"Giacenza insufficiente",""),""))))</f>
        <v/>
      </c>
    </row>
    <row r="916" customFormat="false" ht="15" hidden="false" customHeight="false" outlineLevel="0" collapsed="false">
      <c r="A916" s="18"/>
      <c r="B916" s="12"/>
      <c r="C916" s="13"/>
      <c r="D916" s="13"/>
      <c r="E916" s="12"/>
      <c r="F916" s="14"/>
      <c r="G916" s="12"/>
      <c r="H916" s="19" t="str">
        <f aca="false">IF(B916="","",IFERROR(INDEX(Prodotti!$B$5:$B$504,MATCH(B916,Prodotti!$A$5:$A$504,0)),"Codice non trovato"))</f>
        <v/>
      </c>
      <c r="I916" s="17" t="str">
        <f aca="false">IF(OR(D916="",F916=""),"",D916*F916)</f>
        <v/>
      </c>
      <c r="J916" s="17" t="str">
        <f aca="false">IF(OR(C916&lt;&gt;"Scarico",D916="",F916="",B916=""),"",D916*(F916-IFERROR(INDEX(Prodotti!$F$5:$F$504,MATCH(B916,Prodotti!$A$5:$A$504,0)),0)))</f>
        <v/>
      </c>
      <c r="K916" s="19" t="str">
        <f aca="false">IF(B916="","",IF(ISNA(MATCH(B916,Prodotti!$A$5:$A$504,0)),"Codice non trovato",IF(OR(C916="",D916=""),"Manca tipo o quantità",IF(C916="Scarico",IF(SUMIFS($D$5:D916,$B$5:B916,B916,$C$5:C916,"Carico")-SUMIFS($D$5:D916,$B$5:B916,B916,$C$5:C916,"Scarico")&lt;0,"Giacenza insufficiente",""),""))))</f>
        <v/>
      </c>
    </row>
    <row r="917" customFormat="false" ht="15" hidden="false" customHeight="false" outlineLevel="0" collapsed="false">
      <c r="A917" s="18"/>
      <c r="B917" s="12"/>
      <c r="C917" s="13"/>
      <c r="D917" s="13"/>
      <c r="E917" s="12"/>
      <c r="F917" s="14"/>
      <c r="G917" s="12"/>
      <c r="H917" s="19" t="str">
        <f aca="false">IF(B917="","",IFERROR(INDEX(Prodotti!$B$5:$B$504,MATCH(B917,Prodotti!$A$5:$A$504,0)),"Codice non trovato"))</f>
        <v/>
      </c>
      <c r="I917" s="17" t="str">
        <f aca="false">IF(OR(D917="",F917=""),"",D917*F917)</f>
        <v/>
      </c>
      <c r="J917" s="17" t="str">
        <f aca="false">IF(OR(C917&lt;&gt;"Scarico",D917="",F917="",B917=""),"",D917*(F917-IFERROR(INDEX(Prodotti!$F$5:$F$504,MATCH(B917,Prodotti!$A$5:$A$504,0)),0)))</f>
        <v/>
      </c>
      <c r="K917" s="19" t="str">
        <f aca="false">IF(B917="","",IF(ISNA(MATCH(B917,Prodotti!$A$5:$A$504,0)),"Codice non trovato",IF(OR(C917="",D917=""),"Manca tipo o quantità",IF(C917="Scarico",IF(SUMIFS($D$5:D917,$B$5:B917,B917,$C$5:C917,"Carico")-SUMIFS($D$5:D917,$B$5:B917,B917,$C$5:C917,"Scarico")&lt;0,"Giacenza insufficiente",""),""))))</f>
        <v/>
      </c>
    </row>
    <row r="918" customFormat="false" ht="15" hidden="false" customHeight="false" outlineLevel="0" collapsed="false">
      <c r="A918" s="18"/>
      <c r="B918" s="12"/>
      <c r="C918" s="13"/>
      <c r="D918" s="13"/>
      <c r="E918" s="12"/>
      <c r="F918" s="14"/>
      <c r="G918" s="12"/>
      <c r="H918" s="19" t="str">
        <f aca="false">IF(B918="","",IFERROR(INDEX(Prodotti!$B$5:$B$504,MATCH(B918,Prodotti!$A$5:$A$504,0)),"Codice non trovato"))</f>
        <v/>
      </c>
      <c r="I918" s="17" t="str">
        <f aca="false">IF(OR(D918="",F918=""),"",D918*F918)</f>
        <v/>
      </c>
      <c r="J918" s="17" t="str">
        <f aca="false">IF(OR(C918&lt;&gt;"Scarico",D918="",F918="",B918=""),"",D918*(F918-IFERROR(INDEX(Prodotti!$F$5:$F$504,MATCH(B918,Prodotti!$A$5:$A$504,0)),0)))</f>
        <v/>
      </c>
      <c r="K918" s="19" t="str">
        <f aca="false">IF(B918="","",IF(ISNA(MATCH(B918,Prodotti!$A$5:$A$504,0)),"Codice non trovato",IF(OR(C918="",D918=""),"Manca tipo o quantità",IF(C918="Scarico",IF(SUMIFS($D$5:D918,$B$5:B918,B918,$C$5:C918,"Carico")-SUMIFS($D$5:D918,$B$5:B918,B918,$C$5:C918,"Scarico")&lt;0,"Giacenza insufficiente",""),""))))</f>
        <v/>
      </c>
    </row>
    <row r="919" customFormat="false" ht="15" hidden="false" customHeight="false" outlineLevel="0" collapsed="false">
      <c r="A919" s="18"/>
      <c r="B919" s="12"/>
      <c r="C919" s="13"/>
      <c r="D919" s="13"/>
      <c r="E919" s="12"/>
      <c r="F919" s="14"/>
      <c r="G919" s="12"/>
      <c r="H919" s="19" t="str">
        <f aca="false">IF(B919="","",IFERROR(INDEX(Prodotti!$B$5:$B$504,MATCH(B919,Prodotti!$A$5:$A$504,0)),"Codice non trovato"))</f>
        <v/>
      </c>
      <c r="I919" s="17" t="str">
        <f aca="false">IF(OR(D919="",F919=""),"",D919*F919)</f>
        <v/>
      </c>
      <c r="J919" s="17" t="str">
        <f aca="false">IF(OR(C919&lt;&gt;"Scarico",D919="",F919="",B919=""),"",D919*(F919-IFERROR(INDEX(Prodotti!$F$5:$F$504,MATCH(B919,Prodotti!$A$5:$A$504,0)),0)))</f>
        <v/>
      </c>
      <c r="K919" s="19" t="str">
        <f aca="false">IF(B919="","",IF(ISNA(MATCH(B919,Prodotti!$A$5:$A$504,0)),"Codice non trovato",IF(OR(C919="",D919=""),"Manca tipo o quantità",IF(C919="Scarico",IF(SUMIFS($D$5:D919,$B$5:B919,B919,$C$5:C919,"Carico")-SUMIFS($D$5:D919,$B$5:B919,B919,$C$5:C919,"Scarico")&lt;0,"Giacenza insufficiente",""),""))))</f>
        <v/>
      </c>
    </row>
    <row r="920" customFormat="false" ht="15" hidden="false" customHeight="false" outlineLevel="0" collapsed="false">
      <c r="A920" s="18"/>
      <c r="B920" s="12"/>
      <c r="C920" s="13"/>
      <c r="D920" s="13"/>
      <c r="E920" s="12"/>
      <c r="F920" s="14"/>
      <c r="G920" s="12"/>
      <c r="H920" s="19" t="str">
        <f aca="false">IF(B920="","",IFERROR(INDEX(Prodotti!$B$5:$B$504,MATCH(B920,Prodotti!$A$5:$A$504,0)),"Codice non trovato"))</f>
        <v/>
      </c>
      <c r="I920" s="17" t="str">
        <f aca="false">IF(OR(D920="",F920=""),"",D920*F920)</f>
        <v/>
      </c>
      <c r="J920" s="17" t="str">
        <f aca="false">IF(OR(C920&lt;&gt;"Scarico",D920="",F920="",B920=""),"",D920*(F920-IFERROR(INDEX(Prodotti!$F$5:$F$504,MATCH(B920,Prodotti!$A$5:$A$504,0)),0)))</f>
        <v/>
      </c>
      <c r="K920" s="19" t="str">
        <f aca="false">IF(B920="","",IF(ISNA(MATCH(B920,Prodotti!$A$5:$A$504,0)),"Codice non trovato",IF(OR(C920="",D920=""),"Manca tipo o quantità",IF(C920="Scarico",IF(SUMIFS($D$5:D920,$B$5:B920,B920,$C$5:C920,"Carico")-SUMIFS($D$5:D920,$B$5:B920,B920,$C$5:C920,"Scarico")&lt;0,"Giacenza insufficiente",""),""))))</f>
        <v/>
      </c>
    </row>
    <row r="921" customFormat="false" ht="15" hidden="false" customHeight="false" outlineLevel="0" collapsed="false">
      <c r="A921" s="18"/>
      <c r="B921" s="12"/>
      <c r="C921" s="13"/>
      <c r="D921" s="13"/>
      <c r="E921" s="12"/>
      <c r="F921" s="14"/>
      <c r="G921" s="12"/>
      <c r="H921" s="19" t="str">
        <f aca="false">IF(B921="","",IFERROR(INDEX(Prodotti!$B$5:$B$504,MATCH(B921,Prodotti!$A$5:$A$504,0)),"Codice non trovato"))</f>
        <v/>
      </c>
      <c r="I921" s="17" t="str">
        <f aca="false">IF(OR(D921="",F921=""),"",D921*F921)</f>
        <v/>
      </c>
      <c r="J921" s="17" t="str">
        <f aca="false">IF(OR(C921&lt;&gt;"Scarico",D921="",F921="",B921=""),"",D921*(F921-IFERROR(INDEX(Prodotti!$F$5:$F$504,MATCH(B921,Prodotti!$A$5:$A$504,0)),0)))</f>
        <v/>
      </c>
      <c r="K921" s="19" t="str">
        <f aca="false">IF(B921="","",IF(ISNA(MATCH(B921,Prodotti!$A$5:$A$504,0)),"Codice non trovato",IF(OR(C921="",D921=""),"Manca tipo o quantità",IF(C921="Scarico",IF(SUMIFS($D$5:D921,$B$5:B921,B921,$C$5:C921,"Carico")-SUMIFS($D$5:D921,$B$5:B921,B921,$C$5:C921,"Scarico")&lt;0,"Giacenza insufficiente",""),""))))</f>
        <v/>
      </c>
    </row>
    <row r="922" customFormat="false" ht="15" hidden="false" customHeight="false" outlineLevel="0" collapsed="false">
      <c r="A922" s="18"/>
      <c r="B922" s="12"/>
      <c r="C922" s="13"/>
      <c r="D922" s="13"/>
      <c r="E922" s="12"/>
      <c r="F922" s="14"/>
      <c r="G922" s="12"/>
      <c r="H922" s="19" t="str">
        <f aca="false">IF(B922="","",IFERROR(INDEX(Prodotti!$B$5:$B$504,MATCH(B922,Prodotti!$A$5:$A$504,0)),"Codice non trovato"))</f>
        <v/>
      </c>
      <c r="I922" s="17" t="str">
        <f aca="false">IF(OR(D922="",F922=""),"",D922*F922)</f>
        <v/>
      </c>
      <c r="J922" s="17" t="str">
        <f aca="false">IF(OR(C922&lt;&gt;"Scarico",D922="",F922="",B922=""),"",D922*(F922-IFERROR(INDEX(Prodotti!$F$5:$F$504,MATCH(B922,Prodotti!$A$5:$A$504,0)),0)))</f>
        <v/>
      </c>
      <c r="K922" s="19" t="str">
        <f aca="false">IF(B922="","",IF(ISNA(MATCH(B922,Prodotti!$A$5:$A$504,0)),"Codice non trovato",IF(OR(C922="",D922=""),"Manca tipo o quantità",IF(C922="Scarico",IF(SUMIFS($D$5:D922,$B$5:B922,B922,$C$5:C922,"Carico")-SUMIFS($D$5:D922,$B$5:B922,B922,$C$5:C922,"Scarico")&lt;0,"Giacenza insufficiente",""),""))))</f>
        <v/>
      </c>
    </row>
    <row r="923" customFormat="false" ht="15" hidden="false" customHeight="false" outlineLevel="0" collapsed="false">
      <c r="A923" s="18"/>
      <c r="B923" s="12"/>
      <c r="C923" s="13"/>
      <c r="D923" s="13"/>
      <c r="E923" s="12"/>
      <c r="F923" s="14"/>
      <c r="G923" s="12"/>
      <c r="H923" s="19" t="str">
        <f aca="false">IF(B923="","",IFERROR(INDEX(Prodotti!$B$5:$B$504,MATCH(B923,Prodotti!$A$5:$A$504,0)),"Codice non trovato"))</f>
        <v/>
      </c>
      <c r="I923" s="17" t="str">
        <f aca="false">IF(OR(D923="",F923=""),"",D923*F923)</f>
        <v/>
      </c>
      <c r="J923" s="17" t="str">
        <f aca="false">IF(OR(C923&lt;&gt;"Scarico",D923="",F923="",B923=""),"",D923*(F923-IFERROR(INDEX(Prodotti!$F$5:$F$504,MATCH(B923,Prodotti!$A$5:$A$504,0)),0)))</f>
        <v/>
      </c>
      <c r="K923" s="19" t="str">
        <f aca="false">IF(B923="","",IF(ISNA(MATCH(B923,Prodotti!$A$5:$A$504,0)),"Codice non trovato",IF(OR(C923="",D923=""),"Manca tipo o quantità",IF(C923="Scarico",IF(SUMIFS($D$5:D923,$B$5:B923,B923,$C$5:C923,"Carico")-SUMIFS($D$5:D923,$B$5:B923,B923,$C$5:C923,"Scarico")&lt;0,"Giacenza insufficiente",""),""))))</f>
        <v/>
      </c>
    </row>
    <row r="924" customFormat="false" ht="15" hidden="false" customHeight="false" outlineLevel="0" collapsed="false">
      <c r="A924" s="18"/>
      <c r="B924" s="12"/>
      <c r="C924" s="13"/>
      <c r="D924" s="13"/>
      <c r="E924" s="12"/>
      <c r="F924" s="14"/>
      <c r="G924" s="12"/>
      <c r="H924" s="19" t="str">
        <f aca="false">IF(B924="","",IFERROR(INDEX(Prodotti!$B$5:$B$504,MATCH(B924,Prodotti!$A$5:$A$504,0)),"Codice non trovato"))</f>
        <v/>
      </c>
      <c r="I924" s="17" t="str">
        <f aca="false">IF(OR(D924="",F924=""),"",D924*F924)</f>
        <v/>
      </c>
      <c r="J924" s="17" t="str">
        <f aca="false">IF(OR(C924&lt;&gt;"Scarico",D924="",F924="",B924=""),"",D924*(F924-IFERROR(INDEX(Prodotti!$F$5:$F$504,MATCH(B924,Prodotti!$A$5:$A$504,0)),0)))</f>
        <v/>
      </c>
      <c r="K924" s="19" t="str">
        <f aca="false">IF(B924="","",IF(ISNA(MATCH(B924,Prodotti!$A$5:$A$504,0)),"Codice non trovato",IF(OR(C924="",D924=""),"Manca tipo o quantità",IF(C924="Scarico",IF(SUMIFS($D$5:D924,$B$5:B924,B924,$C$5:C924,"Carico")-SUMIFS($D$5:D924,$B$5:B924,B924,$C$5:C924,"Scarico")&lt;0,"Giacenza insufficiente",""),""))))</f>
        <v/>
      </c>
    </row>
    <row r="925" customFormat="false" ht="15" hidden="false" customHeight="false" outlineLevel="0" collapsed="false">
      <c r="A925" s="18"/>
      <c r="B925" s="12"/>
      <c r="C925" s="13"/>
      <c r="D925" s="13"/>
      <c r="E925" s="12"/>
      <c r="F925" s="14"/>
      <c r="G925" s="12"/>
      <c r="H925" s="19" t="str">
        <f aca="false">IF(B925="","",IFERROR(INDEX(Prodotti!$B$5:$B$504,MATCH(B925,Prodotti!$A$5:$A$504,0)),"Codice non trovato"))</f>
        <v/>
      </c>
      <c r="I925" s="17" t="str">
        <f aca="false">IF(OR(D925="",F925=""),"",D925*F925)</f>
        <v/>
      </c>
      <c r="J925" s="17" t="str">
        <f aca="false">IF(OR(C925&lt;&gt;"Scarico",D925="",F925="",B925=""),"",D925*(F925-IFERROR(INDEX(Prodotti!$F$5:$F$504,MATCH(B925,Prodotti!$A$5:$A$504,0)),0)))</f>
        <v/>
      </c>
      <c r="K925" s="19" t="str">
        <f aca="false">IF(B925="","",IF(ISNA(MATCH(B925,Prodotti!$A$5:$A$504,0)),"Codice non trovato",IF(OR(C925="",D925=""),"Manca tipo o quantità",IF(C925="Scarico",IF(SUMIFS($D$5:D925,$B$5:B925,B925,$C$5:C925,"Carico")-SUMIFS($D$5:D925,$B$5:B925,B925,$C$5:C925,"Scarico")&lt;0,"Giacenza insufficiente",""),""))))</f>
        <v/>
      </c>
    </row>
    <row r="926" customFormat="false" ht="15" hidden="false" customHeight="false" outlineLevel="0" collapsed="false">
      <c r="A926" s="18"/>
      <c r="B926" s="12"/>
      <c r="C926" s="13"/>
      <c r="D926" s="13"/>
      <c r="E926" s="12"/>
      <c r="F926" s="14"/>
      <c r="G926" s="12"/>
      <c r="H926" s="19" t="str">
        <f aca="false">IF(B926="","",IFERROR(INDEX(Prodotti!$B$5:$B$504,MATCH(B926,Prodotti!$A$5:$A$504,0)),"Codice non trovato"))</f>
        <v/>
      </c>
      <c r="I926" s="17" t="str">
        <f aca="false">IF(OR(D926="",F926=""),"",D926*F926)</f>
        <v/>
      </c>
      <c r="J926" s="17" t="str">
        <f aca="false">IF(OR(C926&lt;&gt;"Scarico",D926="",F926="",B926=""),"",D926*(F926-IFERROR(INDEX(Prodotti!$F$5:$F$504,MATCH(B926,Prodotti!$A$5:$A$504,0)),0)))</f>
        <v/>
      </c>
      <c r="K926" s="19" t="str">
        <f aca="false">IF(B926="","",IF(ISNA(MATCH(B926,Prodotti!$A$5:$A$504,0)),"Codice non trovato",IF(OR(C926="",D926=""),"Manca tipo o quantità",IF(C926="Scarico",IF(SUMIFS($D$5:D926,$B$5:B926,B926,$C$5:C926,"Carico")-SUMIFS($D$5:D926,$B$5:B926,B926,$C$5:C926,"Scarico")&lt;0,"Giacenza insufficiente",""),""))))</f>
        <v/>
      </c>
    </row>
    <row r="927" customFormat="false" ht="15" hidden="false" customHeight="false" outlineLevel="0" collapsed="false">
      <c r="A927" s="18"/>
      <c r="B927" s="12"/>
      <c r="C927" s="13"/>
      <c r="D927" s="13"/>
      <c r="E927" s="12"/>
      <c r="F927" s="14"/>
      <c r="G927" s="12"/>
      <c r="H927" s="19" t="str">
        <f aca="false">IF(B927="","",IFERROR(INDEX(Prodotti!$B$5:$B$504,MATCH(B927,Prodotti!$A$5:$A$504,0)),"Codice non trovato"))</f>
        <v/>
      </c>
      <c r="I927" s="17" t="str">
        <f aca="false">IF(OR(D927="",F927=""),"",D927*F927)</f>
        <v/>
      </c>
      <c r="J927" s="17" t="str">
        <f aca="false">IF(OR(C927&lt;&gt;"Scarico",D927="",F927="",B927=""),"",D927*(F927-IFERROR(INDEX(Prodotti!$F$5:$F$504,MATCH(B927,Prodotti!$A$5:$A$504,0)),0)))</f>
        <v/>
      </c>
      <c r="K927" s="19" t="str">
        <f aca="false">IF(B927="","",IF(ISNA(MATCH(B927,Prodotti!$A$5:$A$504,0)),"Codice non trovato",IF(OR(C927="",D927=""),"Manca tipo o quantità",IF(C927="Scarico",IF(SUMIFS($D$5:D927,$B$5:B927,B927,$C$5:C927,"Carico")-SUMIFS($D$5:D927,$B$5:B927,B927,$C$5:C927,"Scarico")&lt;0,"Giacenza insufficiente",""),""))))</f>
        <v/>
      </c>
    </row>
    <row r="928" customFormat="false" ht="15" hidden="false" customHeight="false" outlineLevel="0" collapsed="false">
      <c r="A928" s="18"/>
      <c r="B928" s="12"/>
      <c r="C928" s="13"/>
      <c r="D928" s="13"/>
      <c r="E928" s="12"/>
      <c r="F928" s="14"/>
      <c r="G928" s="12"/>
      <c r="H928" s="19" t="str">
        <f aca="false">IF(B928="","",IFERROR(INDEX(Prodotti!$B$5:$B$504,MATCH(B928,Prodotti!$A$5:$A$504,0)),"Codice non trovato"))</f>
        <v/>
      </c>
      <c r="I928" s="17" t="str">
        <f aca="false">IF(OR(D928="",F928=""),"",D928*F928)</f>
        <v/>
      </c>
      <c r="J928" s="17" t="str">
        <f aca="false">IF(OR(C928&lt;&gt;"Scarico",D928="",F928="",B928=""),"",D928*(F928-IFERROR(INDEX(Prodotti!$F$5:$F$504,MATCH(B928,Prodotti!$A$5:$A$504,0)),0)))</f>
        <v/>
      </c>
      <c r="K928" s="19" t="str">
        <f aca="false">IF(B928="","",IF(ISNA(MATCH(B928,Prodotti!$A$5:$A$504,0)),"Codice non trovato",IF(OR(C928="",D928=""),"Manca tipo o quantità",IF(C928="Scarico",IF(SUMIFS($D$5:D928,$B$5:B928,B928,$C$5:C928,"Carico")-SUMIFS($D$5:D928,$B$5:B928,B928,$C$5:C928,"Scarico")&lt;0,"Giacenza insufficiente",""),""))))</f>
        <v/>
      </c>
    </row>
    <row r="929" customFormat="false" ht="15" hidden="false" customHeight="false" outlineLevel="0" collapsed="false">
      <c r="A929" s="18"/>
      <c r="B929" s="12"/>
      <c r="C929" s="13"/>
      <c r="D929" s="13"/>
      <c r="E929" s="12"/>
      <c r="F929" s="14"/>
      <c r="G929" s="12"/>
      <c r="H929" s="19" t="str">
        <f aca="false">IF(B929="","",IFERROR(INDEX(Prodotti!$B$5:$B$504,MATCH(B929,Prodotti!$A$5:$A$504,0)),"Codice non trovato"))</f>
        <v/>
      </c>
      <c r="I929" s="17" t="str">
        <f aca="false">IF(OR(D929="",F929=""),"",D929*F929)</f>
        <v/>
      </c>
      <c r="J929" s="17" t="str">
        <f aca="false">IF(OR(C929&lt;&gt;"Scarico",D929="",F929="",B929=""),"",D929*(F929-IFERROR(INDEX(Prodotti!$F$5:$F$504,MATCH(B929,Prodotti!$A$5:$A$504,0)),0)))</f>
        <v/>
      </c>
      <c r="K929" s="19" t="str">
        <f aca="false">IF(B929="","",IF(ISNA(MATCH(B929,Prodotti!$A$5:$A$504,0)),"Codice non trovato",IF(OR(C929="",D929=""),"Manca tipo o quantità",IF(C929="Scarico",IF(SUMIFS($D$5:D929,$B$5:B929,B929,$C$5:C929,"Carico")-SUMIFS($D$5:D929,$B$5:B929,B929,$C$5:C929,"Scarico")&lt;0,"Giacenza insufficiente",""),""))))</f>
        <v/>
      </c>
    </row>
    <row r="930" customFormat="false" ht="15" hidden="false" customHeight="false" outlineLevel="0" collapsed="false">
      <c r="A930" s="18"/>
      <c r="B930" s="12"/>
      <c r="C930" s="13"/>
      <c r="D930" s="13"/>
      <c r="E930" s="12"/>
      <c r="F930" s="14"/>
      <c r="G930" s="12"/>
      <c r="H930" s="19" t="str">
        <f aca="false">IF(B930="","",IFERROR(INDEX(Prodotti!$B$5:$B$504,MATCH(B930,Prodotti!$A$5:$A$504,0)),"Codice non trovato"))</f>
        <v/>
      </c>
      <c r="I930" s="17" t="str">
        <f aca="false">IF(OR(D930="",F930=""),"",D930*F930)</f>
        <v/>
      </c>
      <c r="J930" s="17" t="str">
        <f aca="false">IF(OR(C930&lt;&gt;"Scarico",D930="",F930="",B930=""),"",D930*(F930-IFERROR(INDEX(Prodotti!$F$5:$F$504,MATCH(B930,Prodotti!$A$5:$A$504,0)),0)))</f>
        <v/>
      </c>
      <c r="K930" s="19" t="str">
        <f aca="false">IF(B930="","",IF(ISNA(MATCH(B930,Prodotti!$A$5:$A$504,0)),"Codice non trovato",IF(OR(C930="",D930=""),"Manca tipo o quantità",IF(C930="Scarico",IF(SUMIFS($D$5:D930,$B$5:B930,B930,$C$5:C930,"Carico")-SUMIFS($D$5:D930,$B$5:B930,B930,$C$5:C930,"Scarico")&lt;0,"Giacenza insufficiente",""),""))))</f>
        <v/>
      </c>
    </row>
    <row r="931" customFormat="false" ht="15" hidden="false" customHeight="false" outlineLevel="0" collapsed="false">
      <c r="A931" s="18"/>
      <c r="B931" s="12"/>
      <c r="C931" s="13"/>
      <c r="D931" s="13"/>
      <c r="E931" s="12"/>
      <c r="F931" s="14"/>
      <c r="G931" s="12"/>
      <c r="H931" s="19" t="str">
        <f aca="false">IF(B931="","",IFERROR(INDEX(Prodotti!$B$5:$B$504,MATCH(B931,Prodotti!$A$5:$A$504,0)),"Codice non trovato"))</f>
        <v/>
      </c>
      <c r="I931" s="17" t="str">
        <f aca="false">IF(OR(D931="",F931=""),"",D931*F931)</f>
        <v/>
      </c>
      <c r="J931" s="17" t="str">
        <f aca="false">IF(OR(C931&lt;&gt;"Scarico",D931="",F931="",B931=""),"",D931*(F931-IFERROR(INDEX(Prodotti!$F$5:$F$504,MATCH(B931,Prodotti!$A$5:$A$504,0)),0)))</f>
        <v/>
      </c>
      <c r="K931" s="19" t="str">
        <f aca="false">IF(B931="","",IF(ISNA(MATCH(B931,Prodotti!$A$5:$A$504,0)),"Codice non trovato",IF(OR(C931="",D931=""),"Manca tipo o quantità",IF(C931="Scarico",IF(SUMIFS($D$5:D931,$B$5:B931,B931,$C$5:C931,"Carico")-SUMIFS($D$5:D931,$B$5:B931,B931,$C$5:C931,"Scarico")&lt;0,"Giacenza insufficiente",""),""))))</f>
        <v/>
      </c>
    </row>
    <row r="932" customFormat="false" ht="15" hidden="false" customHeight="false" outlineLevel="0" collapsed="false">
      <c r="A932" s="18"/>
      <c r="B932" s="12"/>
      <c r="C932" s="13"/>
      <c r="D932" s="13"/>
      <c r="E932" s="12"/>
      <c r="F932" s="14"/>
      <c r="G932" s="12"/>
      <c r="H932" s="19" t="str">
        <f aca="false">IF(B932="","",IFERROR(INDEX(Prodotti!$B$5:$B$504,MATCH(B932,Prodotti!$A$5:$A$504,0)),"Codice non trovato"))</f>
        <v/>
      </c>
      <c r="I932" s="17" t="str">
        <f aca="false">IF(OR(D932="",F932=""),"",D932*F932)</f>
        <v/>
      </c>
      <c r="J932" s="17" t="str">
        <f aca="false">IF(OR(C932&lt;&gt;"Scarico",D932="",F932="",B932=""),"",D932*(F932-IFERROR(INDEX(Prodotti!$F$5:$F$504,MATCH(B932,Prodotti!$A$5:$A$504,0)),0)))</f>
        <v/>
      </c>
      <c r="K932" s="19" t="str">
        <f aca="false">IF(B932="","",IF(ISNA(MATCH(B932,Prodotti!$A$5:$A$504,0)),"Codice non trovato",IF(OR(C932="",D932=""),"Manca tipo o quantità",IF(C932="Scarico",IF(SUMIFS($D$5:D932,$B$5:B932,B932,$C$5:C932,"Carico")-SUMIFS($D$5:D932,$B$5:B932,B932,$C$5:C932,"Scarico")&lt;0,"Giacenza insufficiente",""),""))))</f>
        <v/>
      </c>
    </row>
    <row r="933" customFormat="false" ht="15" hidden="false" customHeight="false" outlineLevel="0" collapsed="false">
      <c r="A933" s="18"/>
      <c r="B933" s="12"/>
      <c r="C933" s="13"/>
      <c r="D933" s="13"/>
      <c r="E933" s="12"/>
      <c r="F933" s="14"/>
      <c r="G933" s="12"/>
      <c r="H933" s="19" t="str">
        <f aca="false">IF(B933="","",IFERROR(INDEX(Prodotti!$B$5:$B$504,MATCH(B933,Prodotti!$A$5:$A$504,0)),"Codice non trovato"))</f>
        <v/>
      </c>
      <c r="I933" s="17" t="str">
        <f aca="false">IF(OR(D933="",F933=""),"",D933*F933)</f>
        <v/>
      </c>
      <c r="J933" s="17" t="str">
        <f aca="false">IF(OR(C933&lt;&gt;"Scarico",D933="",F933="",B933=""),"",D933*(F933-IFERROR(INDEX(Prodotti!$F$5:$F$504,MATCH(B933,Prodotti!$A$5:$A$504,0)),0)))</f>
        <v/>
      </c>
      <c r="K933" s="19" t="str">
        <f aca="false">IF(B933="","",IF(ISNA(MATCH(B933,Prodotti!$A$5:$A$504,0)),"Codice non trovato",IF(OR(C933="",D933=""),"Manca tipo o quantità",IF(C933="Scarico",IF(SUMIFS($D$5:D933,$B$5:B933,B933,$C$5:C933,"Carico")-SUMIFS($D$5:D933,$B$5:B933,B933,$C$5:C933,"Scarico")&lt;0,"Giacenza insufficiente",""),""))))</f>
        <v/>
      </c>
    </row>
    <row r="934" customFormat="false" ht="15" hidden="false" customHeight="false" outlineLevel="0" collapsed="false">
      <c r="A934" s="18"/>
      <c r="B934" s="12"/>
      <c r="C934" s="13"/>
      <c r="D934" s="13"/>
      <c r="E934" s="12"/>
      <c r="F934" s="14"/>
      <c r="G934" s="12"/>
      <c r="H934" s="19" t="str">
        <f aca="false">IF(B934="","",IFERROR(INDEX(Prodotti!$B$5:$B$504,MATCH(B934,Prodotti!$A$5:$A$504,0)),"Codice non trovato"))</f>
        <v/>
      </c>
      <c r="I934" s="17" t="str">
        <f aca="false">IF(OR(D934="",F934=""),"",D934*F934)</f>
        <v/>
      </c>
      <c r="J934" s="17" t="str">
        <f aca="false">IF(OR(C934&lt;&gt;"Scarico",D934="",F934="",B934=""),"",D934*(F934-IFERROR(INDEX(Prodotti!$F$5:$F$504,MATCH(B934,Prodotti!$A$5:$A$504,0)),0)))</f>
        <v/>
      </c>
      <c r="K934" s="19" t="str">
        <f aca="false">IF(B934="","",IF(ISNA(MATCH(B934,Prodotti!$A$5:$A$504,0)),"Codice non trovato",IF(OR(C934="",D934=""),"Manca tipo o quantità",IF(C934="Scarico",IF(SUMIFS($D$5:D934,$B$5:B934,B934,$C$5:C934,"Carico")-SUMIFS($D$5:D934,$B$5:B934,B934,$C$5:C934,"Scarico")&lt;0,"Giacenza insufficiente",""),""))))</f>
        <v/>
      </c>
    </row>
    <row r="935" customFormat="false" ht="15" hidden="false" customHeight="false" outlineLevel="0" collapsed="false">
      <c r="A935" s="18"/>
      <c r="B935" s="12"/>
      <c r="C935" s="13"/>
      <c r="D935" s="13"/>
      <c r="E935" s="12"/>
      <c r="F935" s="14"/>
      <c r="G935" s="12"/>
      <c r="H935" s="19" t="str">
        <f aca="false">IF(B935="","",IFERROR(INDEX(Prodotti!$B$5:$B$504,MATCH(B935,Prodotti!$A$5:$A$504,0)),"Codice non trovato"))</f>
        <v/>
      </c>
      <c r="I935" s="17" t="str">
        <f aca="false">IF(OR(D935="",F935=""),"",D935*F935)</f>
        <v/>
      </c>
      <c r="J935" s="17" t="str">
        <f aca="false">IF(OR(C935&lt;&gt;"Scarico",D935="",F935="",B935=""),"",D935*(F935-IFERROR(INDEX(Prodotti!$F$5:$F$504,MATCH(B935,Prodotti!$A$5:$A$504,0)),0)))</f>
        <v/>
      </c>
      <c r="K935" s="19" t="str">
        <f aca="false">IF(B935="","",IF(ISNA(MATCH(B935,Prodotti!$A$5:$A$504,0)),"Codice non trovato",IF(OR(C935="",D935=""),"Manca tipo o quantità",IF(C935="Scarico",IF(SUMIFS($D$5:D935,$B$5:B935,B935,$C$5:C935,"Carico")-SUMIFS($D$5:D935,$B$5:B935,B935,$C$5:C935,"Scarico")&lt;0,"Giacenza insufficiente",""),""))))</f>
        <v/>
      </c>
    </row>
    <row r="936" customFormat="false" ht="15" hidden="false" customHeight="false" outlineLevel="0" collapsed="false">
      <c r="A936" s="18"/>
      <c r="B936" s="12"/>
      <c r="C936" s="13"/>
      <c r="D936" s="13"/>
      <c r="E936" s="12"/>
      <c r="F936" s="14"/>
      <c r="G936" s="12"/>
      <c r="H936" s="19" t="str">
        <f aca="false">IF(B936="","",IFERROR(INDEX(Prodotti!$B$5:$B$504,MATCH(B936,Prodotti!$A$5:$A$504,0)),"Codice non trovato"))</f>
        <v/>
      </c>
      <c r="I936" s="17" t="str">
        <f aca="false">IF(OR(D936="",F936=""),"",D936*F936)</f>
        <v/>
      </c>
      <c r="J936" s="17" t="str">
        <f aca="false">IF(OR(C936&lt;&gt;"Scarico",D936="",F936="",B936=""),"",D936*(F936-IFERROR(INDEX(Prodotti!$F$5:$F$504,MATCH(B936,Prodotti!$A$5:$A$504,0)),0)))</f>
        <v/>
      </c>
      <c r="K936" s="19" t="str">
        <f aca="false">IF(B936="","",IF(ISNA(MATCH(B936,Prodotti!$A$5:$A$504,0)),"Codice non trovato",IF(OR(C936="",D936=""),"Manca tipo o quantità",IF(C936="Scarico",IF(SUMIFS($D$5:D936,$B$5:B936,B936,$C$5:C936,"Carico")-SUMIFS($D$5:D936,$B$5:B936,B936,$C$5:C936,"Scarico")&lt;0,"Giacenza insufficiente",""),""))))</f>
        <v/>
      </c>
    </row>
    <row r="937" customFormat="false" ht="15" hidden="false" customHeight="false" outlineLevel="0" collapsed="false">
      <c r="A937" s="18"/>
      <c r="B937" s="12"/>
      <c r="C937" s="13"/>
      <c r="D937" s="13"/>
      <c r="E937" s="12"/>
      <c r="F937" s="14"/>
      <c r="G937" s="12"/>
      <c r="H937" s="19" t="str">
        <f aca="false">IF(B937="","",IFERROR(INDEX(Prodotti!$B$5:$B$504,MATCH(B937,Prodotti!$A$5:$A$504,0)),"Codice non trovato"))</f>
        <v/>
      </c>
      <c r="I937" s="17" t="str">
        <f aca="false">IF(OR(D937="",F937=""),"",D937*F937)</f>
        <v/>
      </c>
      <c r="J937" s="17" t="str">
        <f aca="false">IF(OR(C937&lt;&gt;"Scarico",D937="",F937="",B937=""),"",D937*(F937-IFERROR(INDEX(Prodotti!$F$5:$F$504,MATCH(B937,Prodotti!$A$5:$A$504,0)),0)))</f>
        <v/>
      </c>
      <c r="K937" s="19" t="str">
        <f aca="false">IF(B937="","",IF(ISNA(MATCH(B937,Prodotti!$A$5:$A$504,0)),"Codice non trovato",IF(OR(C937="",D937=""),"Manca tipo o quantità",IF(C937="Scarico",IF(SUMIFS($D$5:D937,$B$5:B937,B937,$C$5:C937,"Carico")-SUMIFS($D$5:D937,$B$5:B937,B937,$C$5:C937,"Scarico")&lt;0,"Giacenza insufficiente",""),""))))</f>
        <v/>
      </c>
    </row>
    <row r="938" customFormat="false" ht="15" hidden="false" customHeight="false" outlineLevel="0" collapsed="false">
      <c r="A938" s="18"/>
      <c r="B938" s="12"/>
      <c r="C938" s="13"/>
      <c r="D938" s="13"/>
      <c r="E938" s="12"/>
      <c r="F938" s="14"/>
      <c r="G938" s="12"/>
      <c r="H938" s="19" t="str">
        <f aca="false">IF(B938="","",IFERROR(INDEX(Prodotti!$B$5:$B$504,MATCH(B938,Prodotti!$A$5:$A$504,0)),"Codice non trovato"))</f>
        <v/>
      </c>
      <c r="I938" s="17" t="str">
        <f aca="false">IF(OR(D938="",F938=""),"",D938*F938)</f>
        <v/>
      </c>
      <c r="J938" s="17" t="str">
        <f aca="false">IF(OR(C938&lt;&gt;"Scarico",D938="",F938="",B938=""),"",D938*(F938-IFERROR(INDEX(Prodotti!$F$5:$F$504,MATCH(B938,Prodotti!$A$5:$A$504,0)),0)))</f>
        <v/>
      </c>
      <c r="K938" s="19" t="str">
        <f aca="false">IF(B938="","",IF(ISNA(MATCH(B938,Prodotti!$A$5:$A$504,0)),"Codice non trovato",IF(OR(C938="",D938=""),"Manca tipo o quantità",IF(C938="Scarico",IF(SUMIFS($D$5:D938,$B$5:B938,B938,$C$5:C938,"Carico")-SUMIFS($D$5:D938,$B$5:B938,B938,$C$5:C938,"Scarico")&lt;0,"Giacenza insufficiente",""),""))))</f>
        <v/>
      </c>
    </row>
    <row r="939" customFormat="false" ht="15" hidden="false" customHeight="false" outlineLevel="0" collapsed="false">
      <c r="A939" s="18"/>
      <c r="B939" s="12"/>
      <c r="C939" s="13"/>
      <c r="D939" s="13"/>
      <c r="E939" s="12"/>
      <c r="F939" s="14"/>
      <c r="G939" s="12"/>
      <c r="H939" s="19" t="str">
        <f aca="false">IF(B939="","",IFERROR(INDEX(Prodotti!$B$5:$B$504,MATCH(B939,Prodotti!$A$5:$A$504,0)),"Codice non trovato"))</f>
        <v/>
      </c>
      <c r="I939" s="17" t="str">
        <f aca="false">IF(OR(D939="",F939=""),"",D939*F939)</f>
        <v/>
      </c>
      <c r="J939" s="17" t="str">
        <f aca="false">IF(OR(C939&lt;&gt;"Scarico",D939="",F939="",B939=""),"",D939*(F939-IFERROR(INDEX(Prodotti!$F$5:$F$504,MATCH(B939,Prodotti!$A$5:$A$504,0)),0)))</f>
        <v/>
      </c>
      <c r="K939" s="19" t="str">
        <f aca="false">IF(B939="","",IF(ISNA(MATCH(B939,Prodotti!$A$5:$A$504,0)),"Codice non trovato",IF(OR(C939="",D939=""),"Manca tipo o quantità",IF(C939="Scarico",IF(SUMIFS($D$5:D939,$B$5:B939,B939,$C$5:C939,"Carico")-SUMIFS($D$5:D939,$B$5:B939,B939,$C$5:C939,"Scarico")&lt;0,"Giacenza insufficiente",""),""))))</f>
        <v/>
      </c>
    </row>
    <row r="940" customFormat="false" ht="15" hidden="false" customHeight="false" outlineLevel="0" collapsed="false">
      <c r="A940" s="18"/>
      <c r="B940" s="12"/>
      <c r="C940" s="13"/>
      <c r="D940" s="13"/>
      <c r="E940" s="12"/>
      <c r="F940" s="14"/>
      <c r="G940" s="12"/>
      <c r="H940" s="19" t="str">
        <f aca="false">IF(B940="","",IFERROR(INDEX(Prodotti!$B$5:$B$504,MATCH(B940,Prodotti!$A$5:$A$504,0)),"Codice non trovato"))</f>
        <v/>
      </c>
      <c r="I940" s="17" t="str">
        <f aca="false">IF(OR(D940="",F940=""),"",D940*F940)</f>
        <v/>
      </c>
      <c r="J940" s="17" t="str">
        <f aca="false">IF(OR(C940&lt;&gt;"Scarico",D940="",F940="",B940=""),"",D940*(F940-IFERROR(INDEX(Prodotti!$F$5:$F$504,MATCH(B940,Prodotti!$A$5:$A$504,0)),0)))</f>
        <v/>
      </c>
      <c r="K940" s="19" t="str">
        <f aca="false">IF(B940="","",IF(ISNA(MATCH(B940,Prodotti!$A$5:$A$504,0)),"Codice non trovato",IF(OR(C940="",D940=""),"Manca tipo o quantità",IF(C940="Scarico",IF(SUMIFS($D$5:D940,$B$5:B940,B940,$C$5:C940,"Carico")-SUMIFS($D$5:D940,$B$5:B940,B940,$C$5:C940,"Scarico")&lt;0,"Giacenza insufficiente",""),""))))</f>
        <v/>
      </c>
    </row>
    <row r="941" customFormat="false" ht="15" hidden="false" customHeight="false" outlineLevel="0" collapsed="false">
      <c r="A941" s="18"/>
      <c r="B941" s="12"/>
      <c r="C941" s="13"/>
      <c r="D941" s="13"/>
      <c r="E941" s="12"/>
      <c r="F941" s="14"/>
      <c r="G941" s="12"/>
      <c r="H941" s="19" t="str">
        <f aca="false">IF(B941="","",IFERROR(INDEX(Prodotti!$B$5:$B$504,MATCH(B941,Prodotti!$A$5:$A$504,0)),"Codice non trovato"))</f>
        <v/>
      </c>
      <c r="I941" s="17" t="str">
        <f aca="false">IF(OR(D941="",F941=""),"",D941*F941)</f>
        <v/>
      </c>
      <c r="J941" s="17" t="str">
        <f aca="false">IF(OR(C941&lt;&gt;"Scarico",D941="",F941="",B941=""),"",D941*(F941-IFERROR(INDEX(Prodotti!$F$5:$F$504,MATCH(B941,Prodotti!$A$5:$A$504,0)),0)))</f>
        <v/>
      </c>
      <c r="K941" s="19" t="str">
        <f aca="false">IF(B941="","",IF(ISNA(MATCH(B941,Prodotti!$A$5:$A$504,0)),"Codice non trovato",IF(OR(C941="",D941=""),"Manca tipo o quantità",IF(C941="Scarico",IF(SUMIFS($D$5:D941,$B$5:B941,B941,$C$5:C941,"Carico")-SUMIFS($D$5:D941,$B$5:B941,B941,$C$5:C941,"Scarico")&lt;0,"Giacenza insufficiente",""),""))))</f>
        <v/>
      </c>
    </row>
    <row r="942" customFormat="false" ht="15" hidden="false" customHeight="false" outlineLevel="0" collapsed="false">
      <c r="A942" s="18"/>
      <c r="B942" s="12"/>
      <c r="C942" s="13"/>
      <c r="D942" s="13"/>
      <c r="E942" s="12"/>
      <c r="F942" s="14"/>
      <c r="G942" s="12"/>
      <c r="H942" s="19" t="str">
        <f aca="false">IF(B942="","",IFERROR(INDEX(Prodotti!$B$5:$B$504,MATCH(B942,Prodotti!$A$5:$A$504,0)),"Codice non trovato"))</f>
        <v/>
      </c>
      <c r="I942" s="17" t="str">
        <f aca="false">IF(OR(D942="",F942=""),"",D942*F942)</f>
        <v/>
      </c>
      <c r="J942" s="17" t="str">
        <f aca="false">IF(OR(C942&lt;&gt;"Scarico",D942="",F942="",B942=""),"",D942*(F942-IFERROR(INDEX(Prodotti!$F$5:$F$504,MATCH(B942,Prodotti!$A$5:$A$504,0)),0)))</f>
        <v/>
      </c>
      <c r="K942" s="19" t="str">
        <f aca="false">IF(B942="","",IF(ISNA(MATCH(B942,Prodotti!$A$5:$A$504,0)),"Codice non trovato",IF(OR(C942="",D942=""),"Manca tipo o quantità",IF(C942="Scarico",IF(SUMIFS($D$5:D942,$B$5:B942,B942,$C$5:C942,"Carico")-SUMIFS($D$5:D942,$B$5:B942,B942,$C$5:C942,"Scarico")&lt;0,"Giacenza insufficiente",""),""))))</f>
        <v/>
      </c>
    </row>
    <row r="943" customFormat="false" ht="15" hidden="false" customHeight="false" outlineLevel="0" collapsed="false">
      <c r="A943" s="18"/>
      <c r="B943" s="12"/>
      <c r="C943" s="13"/>
      <c r="D943" s="13"/>
      <c r="E943" s="12"/>
      <c r="F943" s="14"/>
      <c r="G943" s="12"/>
      <c r="H943" s="19" t="str">
        <f aca="false">IF(B943="","",IFERROR(INDEX(Prodotti!$B$5:$B$504,MATCH(B943,Prodotti!$A$5:$A$504,0)),"Codice non trovato"))</f>
        <v/>
      </c>
      <c r="I943" s="17" t="str">
        <f aca="false">IF(OR(D943="",F943=""),"",D943*F943)</f>
        <v/>
      </c>
      <c r="J943" s="17" t="str">
        <f aca="false">IF(OR(C943&lt;&gt;"Scarico",D943="",F943="",B943=""),"",D943*(F943-IFERROR(INDEX(Prodotti!$F$5:$F$504,MATCH(B943,Prodotti!$A$5:$A$504,0)),0)))</f>
        <v/>
      </c>
      <c r="K943" s="19" t="str">
        <f aca="false">IF(B943="","",IF(ISNA(MATCH(B943,Prodotti!$A$5:$A$504,0)),"Codice non trovato",IF(OR(C943="",D943=""),"Manca tipo o quantità",IF(C943="Scarico",IF(SUMIFS($D$5:D943,$B$5:B943,B943,$C$5:C943,"Carico")-SUMIFS($D$5:D943,$B$5:B943,B943,$C$5:C943,"Scarico")&lt;0,"Giacenza insufficiente",""),""))))</f>
        <v/>
      </c>
    </row>
    <row r="944" customFormat="false" ht="15" hidden="false" customHeight="false" outlineLevel="0" collapsed="false">
      <c r="A944" s="18"/>
      <c r="B944" s="12"/>
      <c r="C944" s="13"/>
      <c r="D944" s="13"/>
      <c r="E944" s="12"/>
      <c r="F944" s="14"/>
      <c r="G944" s="12"/>
      <c r="H944" s="19" t="str">
        <f aca="false">IF(B944="","",IFERROR(INDEX(Prodotti!$B$5:$B$504,MATCH(B944,Prodotti!$A$5:$A$504,0)),"Codice non trovato"))</f>
        <v/>
      </c>
      <c r="I944" s="17" t="str">
        <f aca="false">IF(OR(D944="",F944=""),"",D944*F944)</f>
        <v/>
      </c>
      <c r="J944" s="17" t="str">
        <f aca="false">IF(OR(C944&lt;&gt;"Scarico",D944="",F944="",B944=""),"",D944*(F944-IFERROR(INDEX(Prodotti!$F$5:$F$504,MATCH(B944,Prodotti!$A$5:$A$504,0)),0)))</f>
        <v/>
      </c>
      <c r="K944" s="19" t="str">
        <f aca="false">IF(B944="","",IF(ISNA(MATCH(B944,Prodotti!$A$5:$A$504,0)),"Codice non trovato",IF(OR(C944="",D944=""),"Manca tipo o quantità",IF(C944="Scarico",IF(SUMIFS($D$5:D944,$B$5:B944,B944,$C$5:C944,"Carico")-SUMIFS($D$5:D944,$B$5:B944,B944,$C$5:C944,"Scarico")&lt;0,"Giacenza insufficiente",""),""))))</f>
        <v/>
      </c>
    </row>
    <row r="945" customFormat="false" ht="15" hidden="false" customHeight="false" outlineLevel="0" collapsed="false">
      <c r="A945" s="18"/>
      <c r="B945" s="12"/>
      <c r="C945" s="13"/>
      <c r="D945" s="13"/>
      <c r="E945" s="12"/>
      <c r="F945" s="14"/>
      <c r="G945" s="12"/>
      <c r="H945" s="19" t="str">
        <f aca="false">IF(B945="","",IFERROR(INDEX(Prodotti!$B$5:$B$504,MATCH(B945,Prodotti!$A$5:$A$504,0)),"Codice non trovato"))</f>
        <v/>
      </c>
      <c r="I945" s="17" t="str">
        <f aca="false">IF(OR(D945="",F945=""),"",D945*F945)</f>
        <v/>
      </c>
      <c r="J945" s="17" t="str">
        <f aca="false">IF(OR(C945&lt;&gt;"Scarico",D945="",F945="",B945=""),"",D945*(F945-IFERROR(INDEX(Prodotti!$F$5:$F$504,MATCH(B945,Prodotti!$A$5:$A$504,0)),0)))</f>
        <v/>
      </c>
      <c r="K945" s="19" t="str">
        <f aca="false">IF(B945="","",IF(ISNA(MATCH(B945,Prodotti!$A$5:$A$504,0)),"Codice non trovato",IF(OR(C945="",D945=""),"Manca tipo o quantità",IF(C945="Scarico",IF(SUMIFS($D$5:D945,$B$5:B945,B945,$C$5:C945,"Carico")-SUMIFS($D$5:D945,$B$5:B945,B945,$C$5:C945,"Scarico")&lt;0,"Giacenza insufficiente",""),""))))</f>
        <v/>
      </c>
    </row>
    <row r="946" customFormat="false" ht="15" hidden="false" customHeight="false" outlineLevel="0" collapsed="false">
      <c r="A946" s="18"/>
      <c r="B946" s="12"/>
      <c r="C946" s="13"/>
      <c r="D946" s="13"/>
      <c r="E946" s="12"/>
      <c r="F946" s="14"/>
      <c r="G946" s="12"/>
      <c r="H946" s="19" t="str">
        <f aca="false">IF(B946="","",IFERROR(INDEX(Prodotti!$B$5:$B$504,MATCH(B946,Prodotti!$A$5:$A$504,0)),"Codice non trovato"))</f>
        <v/>
      </c>
      <c r="I946" s="17" t="str">
        <f aca="false">IF(OR(D946="",F946=""),"",D946*F946)</f>
        <v/>
      </c>
      <c r="J946" s="17" t="str">
        <f aca="false">IF(OR(C946&lt;&gt;"Scarico",D946="",F946="",B946=""),"",D946*(F946-IFERROR(INDEX(Prodotti!$F$5:$F$504,MATCH(B946,Prodotti!$A$5:$A$504,0)),0)))</f>
        <v/>
      </c>
      <c r="K946" s="19" t="str">
        <f aca="false">IF(B946="","",IF(ISNA(MATCH(B946,Prodotti!$A$5:$A$504,0)),"Codice non trovato",IF(OR(C946="",D946=""),"Manca tipo o quantità",IF(C946="Scarico",IF(SUMIFS($D$5:D946,$B$5:B946,B946,$C$5:C946,"Carico")-SUMIFS($D$5:D946,$B$5:B946,B946,$C$5:C946,"Scarico")&lt;0,"Giacenza insufficiente",""),""))))</f>
        <v/>
      </c>
    </row>
    <row r="947" customFormat="false" ht="15" hidden="false" customHeight="false" outlineLevel="0" collapsed="false">
      <c r="A947" s="18"/>
      <c r="B947" s="12"/>
      <c r="C947" s="13"/>
      <c r="D947" s="13"/>
      <c r="E947" s="12"/>
      <c r="F947" s="14"/>
      <c r="G947" s="12"/>
      <c r="H947" s="19" t="str">
        <f aca="false">IF(B947="","",IFERROR(INDEX(Prodotti!$B$5:$B$504,MATCH(B947,Prodotti!$A$5:$A$504,0)),"Codice non trovato"))</f>
        <v/>
      </c>
      <c r="I947" s="17" t="str">
        <f aca="false">IF(OR(D947="",F947=""),"",D947*F947)</f>
        <v/>
      </c>
      <c r="J947" s="17" t="str">
        <f aca="false">IF(OR(C947&lt;&gt;"Scarico",D947="",F947="",B947=""),"",D947*(F947-IFERROR(INDEX(Prodotti!$F$5:$F$504,MATCH(B947,Prodotti!$A$5:$A$504,0)),0)))</f>
        <v/>
      </c>
      <c r="K947" s="19" t="str">
        <f aca="false">IF(B947="","",IF(ISNA(MATCH(B947,Prodotti!$A$5:$A$504,0)),"Codice non trovato",IF(OR(C947="",D947=""),"Manca tipo o quantità",IF(C947="Scarico",IF(SUMIFS($D$5:D947,$B$5:B947,B947,$C$5:C947,"Carico")-SUMIFS($D$5:D947,$B$5:B947,B947,$C$5:C947,"Scarico")&lt;0,"Giacenza insufficiente",""),""))))</f>
        <v/>
      </c>
    </row>
    <row r="948" customFormat="false" ht="15" hidden="false" customHeight="false" outlineLevel="0" collapsed="false">
      <c r="A948" s="18"/>
      <c r="B948" s="12"/>
      <c r="C948" s="13"/>
      <c r="D948" s="13"/>
      <c r="E948" s="12"/>
      <c r="F948" s="14"/>
      <c r="G948" s="12"/>
      <c r="H948" s="19" t="str">
        <f aca="false">IF(B948="","",IFERROR(INDEX(Prodotti!$B$5:$B$504,MATCH(B948,Prodotti!$A$5:$A$504,0)),"Codice non trovato"))</f>
        <v/>
      </c>
      <c r="I948" s="17" t="str">
        <f aca="false">IF(OR(D948="",F948=""),"",D948*F948)</f>
        <v/>
      </c>
      <c r="J948" s="17" t="str">
        <f aca="false">IF(OR(C948&lt;&gt;"Scarico",D948="",F948="",B948=""),"",D948*(F948-IFERROR(INDEX(Prodotti!$F$5:$F$504,MATCH(B948,Prodotti!$A$5:$A$504,0)),0)))</f>
        <v/>
      </c>
      <c r="K948" s="19" t="str">
        <f aca="false">IF(B948="","",IF(ISNA(MATCH(B948,Prodotti!$A$5:$A$504,0)),"Codice non trovato",IF(OR(C948="",D948=""),"Manca tipo o quantità",IF(C948="Scarico",IF(SUMIFS($D$5:D948,$B$5:B948,B948,$C$5:C948,"Carico")-SUMIFS($D$5:D948,$B$5:B948,B948,$C$5:C948,"Scarico")&lt;0,"Giacenza insufficiente",""),""))))</f>
        <v/>
      </c>
    </row>
    <row r="949" customFormat="false" ht="15" hidden="false" customHeight="false" outlineLevel="0" collapsed="false">
      <c r="A949" s="18"/>
      <c r="B949" s="12"/>
      <c r="C949" s="13"/>
      <c r="D949" s="13"/>
      <c r="E949" s="12"/>
      <c r="F949" s="14"/>
      <c r="G949" s="12"/>
      <c r="H949" s="19" t="str">
        <f aca="false">IF(B949="","",IFERROR(INDEX(Prodotti!$B$5:$B$504,MATCH(B949,Prodotti!$A$5:$A$504,0)),"Codice non trovato"))</f>
        <v/>
      </c>
      <c r="I949" s="17" t="str">
        <f aca="false">IF(OR(D949="",F949=""),"",D949*F949)</f>
        <v/>
      </c>
      <c r="J949" s="17" t="str">
        <f aca="false">IF(OR(C949&lt;&gt;"Scarico",D949="",F949="",B949=""),"",D949*(F949-IFERROR(INDEX(Prodotti!$F$5:$F$504,MATCH(B949,Prodotti!$A$5:$A$504,0)),0)))</f>
        <v/>
      </c>
      <c r="K949" s="19" t="str">
        <f aca="false">IF(B949="","",IF(ISNA(MATCH(B949,Prodotti!$A$5:$A$504,0)),"Codice non trovato",IF(OR(C949="",D949=""),"Manca tipo o quantità",IF(C949="Scarico",IF(SUMIFS($D$5:D949,$B$5:B949,B949,$C$5:C949,"Carico")-SUMIFS($D$5:D949,$B$5:B949,B949,$C$5:C949,"Scarico")&lt;0,"Giacenza insufficiente",""),""))))</f>
        <v/>
      </c>
    </row>
    <row r="950" customFormat="false" ht="15" hidden="false" customHeight="false" outlineLevel="0" collapsed="false">
      <c r="A950" s="18"/>
      <c r="B950" s="12"/>
      <c r="C950" s="13"/>
      <c r="D950" s="13"/>
      <c r="E950" s="12"/>
      <c r="F950" s="14"/>
      <c r="G950" s="12"/>
      <c r="H950" s="19" t="str">
        <f aca="false">IF(B950="","",IFERROR(INDEX(Prodotti!$B$5:$B$504,MATCH(B950,Prodotti!$A$5:$A$504,0)),"Codice non trovato"))</f>
        <v/>
      </c>
      <c r="I950" s="17" t="str">
        <f aca="false">IF(OR(D950="",F950=""),"",D950*F950)</f>
        <v/>
      </c>
      <c r="J950" s="17" t="str">
        <f aca="false">IF(OR(C950&lt;&gt;"Scarico",D950="",F950="",B950=""),"",D950*(F950-IFERROR(INDEX(Prodotti!$F$5:$F$504,MATCH(B950,Prodotti!$A$5:$A$504,0)),0)))</f>
        <v/>
      </c>
      <c r="K950" s="19" t="str">
        <f aca="false">IF(B950="","",IF(ISNA(MATCH(B950,Prodotti!$A$5:$A$504,0)),"Codice non trovato",IF(OR(C950="",D950=""),"Manca tipo o quantità",IF(C950="Scarico",IF(SUMIFS($D$5:D950,$B$5:B950,B950,$C$5:C950,"Carico")-SUMIFS($D$5:D950,$B$5:B950,B950,$C$5:C950,"Scarico")&lt;0,"Giacenza insufficiente",""),""))))</f>
        <v/>
      </c>
    </row>
    <row r="951" customFormat="false" ht="15" hidden="false" customHeight="false" outlineLevel="0" collapsed="false">
      <c r="A951" s="18"/>
      <c r="B951" s="12"/>
      <c r="C951" s="13"/>
      <c r="D951" s="13"/>
      <c r="E951" s="12"/>
      <c r="F951" s="14"/>
      <c r="G951" s="12"/>
      <c r="H951" s="19" t="str">
        <f aca="false">IF(B951="","",IFERROR(INDEX(Prodotti!$B$5:$B$504,MATCH(B951,Prodotti!$A$5:$A$504,0)),"Codice non trovato"))</f>
        <v/>
      </c>
      <c r="I951" s="17" t="str">
        <f aca="false">IF(OR(D951="",F951=""),"",D951*F951)</f>
        <v/>
      </c>
      <c r="J951" s="17" t="str">
        <f aca="false">IF(OR(C951&lt;&gt;"Scarico",D951="",F951="",B951=""),"",D951*(F951-IFERROR(INDEX(Prodotti!$F$5:$F$504,MATCH(B951,Prodotti!$A$5:$A$504,0)),0)))</f>
        <v/>
      </c>
      <c r="K951" s="19" t="str">
        <f aca="false">IF(B951="","",IF(ISNA(MATCH(B951,Prodotti!$A$5:$A$504,0)),"Codice non trovato",IF(OR(C951="",D951=""),"Manca tipo o quantità",IF(C951="Scarico",IF(SUMIFS($D$5:D951,$B$5:B951,B951,$C$5:C951,"Carico")-SUMIFS($D$5:D951,$B$5:B951,B951,$C$5:C951,"Scarico")&lt;0,"Giacenza insufficiente",""),""))))</f>
        <v/>
      </c>
    </row>
    <row r="952" customFormat="false" ht="15" hidden="false" customHeight="false" outlineLevel="0" collapsed="false">
      <c r="A952" s="18"/>
      <c r="B952" s="12"/>
      <c r="C952" s="13"/>
      <c r="D952" s="13"/>
      <c r="E952" s="12"/>
      <c r="F952" s="14"/>
      <c r="G952" s="12"/>
      <c r="H952" s="19" t="str">
        <f aca="false">IF(B952="","",IFERROR(INDEX(Prodotti!$B$5:$B$504,MATCH(B952,Prodotti!$A$5:$A$504,0)),"Codice non trovato"))</f>
        <v/>
      </c>
      <c r="I952" s="17" t="str">
        <f aca="false">IF(OR(D952="",F952=""),"",D952*F952)</f>
        <v/>
      </c>
      <c r="J952" s="17" t="str">
        <f aca="false">IF(OR(C952&lt;&gt;"Scarico",D952="",F952="",B952=""),"",D952*(F952-IFERROR(INDEX(Prodotti!$F$5:$F$504,MATCH(B952,Prodotti!$A$5:$A$504,0)),0)))</f>
        <v/>
      </c>
      <c r="K952" s="19" t="str">
        <f aca="false">IF(B952="","",IF(ISNA(MATCH(B952,Prodotti!$A$5:$A$504,0)),"Codice non trovato",IF(OR(C952="",D952=""),"Manca tipo o quantità",IF(C952="Scarico",IF(SUMIFS($D$5:D952,$B$5:B952,B952,$C$5:C952,"Carico")-SUMIFS($D$5:D952,$B$5:B952,B952,$C$5:C952,"Scarico")&lt;0,"Giacenza insufficiente",""),""))))</f>
        <v/>
      </c>
    </row>
    <row r="953" customFormat="false" ht="15" hidden="false" customHeight="false" outlineLevel="0" collapsed="false">
      <c r="A953" s="18"/>
      <c r="B953" s="12"/>
      <c r="C953" s="13"/>
      <c r="D953" s="13"/>
      <c r="E953" s="12"/>
      <c r="F953" s="14"/>
      <c r="G953" s="12"/>
      <c r="H953" s="19" t="str">
        <f aca="false">IF(B953="","",IFERROR(INDEX(Prodotti!$B$5:$B$504,MATCH(B953,Prodotti!$A$5:$A$504,0)),"Codice non trovato"))</f>
        <v/>
      </c>
      <c r="I953" s="17" t="str">
        <f aca="false">IF(OR(D953="",F953=""),"",D953*F953)</f>
        <v/>
      </c>
      <c r="J953" s="17" t="str">
        <f aca="false">IF(OR(C953&lt;&gt;"Scarico",D953="",F953="",B953=""),"",D953*(F953-IFERROR(INDEX(Prodotti!$F$5:$F$504,MATCH(B953,Prodotti!$A$5:$A$504,0)),0)))</f>
        <v/>
      </c>
      <c r="K953" s="19" t="str">
        <f aca="false">IF(B953="","",IF(ISNA(MATCH(B953,Prodotti!$A$5:$A$504,0)),"Codice non trovato",IF(OR(C953="",D953=""),"Manca tipo o quantità",IF(C953="Scarico",IF(SUMIFS($D$5:D953,$B$5:B953,B953,$C$5:C953,"Carico")-SUMIFS($D$5:D953,$B$5:B953,B953,$C$5:C953,"Scarico")&lt;0,"Giacenza insufficiente",""),""))))</f>
        <v/>
      </c>
    </row>
    <row r="954" customFormat="false" ht="15" hidden="false" customHeight="false" outlineLevel="0" collapsed="false">
      <c r="A954" s="18"/>
      <c r="B954" s="12"/>
      <c r="C954" s="13"/>
      <c r="D954" s="13"/>
      <c r="E954" s="12"/>
      <c r="F954" s="14"/>
      <c r="G954" s="12"/>
      <c r="H954" s="19" t="str">
        <f aca="false">IF(B954="","",IFERROR(INDEX(Prodotti!$B$5:$B$504,MATCH(B954,Prodotti!$A$5:$A$504,0)),"Codice non trovato"))</f>
        <v/>
      </c>
      <c r="I954" s="17" t="str">
        <f aca="false">IF(OR(D954="",F954=""),"",D954*F954)</f>
        <v/>
      </c>
      <c r="J954" s="17" t="str">
        <f aca="false">IF(OR(C954&lt;&gt;"Scarico",D954="",F954="",B954=""),"",D954*(F954-IFERROR(INDEX(Prodotti!$F$5:$F$504,MATCH(B954,Prodotti!$A$5:$A$504,0)),0)))</f>
        <v/>
      </c>
      <c r="K954" s="19" t="str">
        <f aca="false">IF(B954="","",IF(ISNA(MATCH(B954,Prodotti!$A$5:$A$504,0)),"Codice non trovato",IF(OR(C954="",D954=""),"Manca tipo o quantità",IF(C954="Scarico",IF(SUMIFS($D$5:D954,$B$5:B954,B954,$C$5:C954,"Carico")-SUMIFS($D$5:D954,$B$5:B954,B954,$C$5:C954,"Scarico")&lt;0,"Giacenza insufficiente",""),""))))</f>
        <v/>
      </c>
    </row>
    <row r="955" customFormat="false" ht="15" hidden="false" customHeight="false" outlineLevel="0" collapsed="false">
      <c r="A955" s="18"/>
      <c r="B955" s="12"/>
      <c r="C955" s="13"/>
      <c r="D955" s="13"/>
      <c r="E955" s="12"/>
      <c r="F955" s="14"/>
      <c r="G955" s="12"/>
      <c r="H955" s="19" t="str">
        <f aca="false">IF(B955="","",IFERROR(INDEX(Prodotti!$B$5:$B$504,MATCH(B955,Prodotti!$A$5:$A$504,0)),"Codice non trovato"))</f>
        <v/>
      </c>
      <c r="I955" s="17" t="str">
        <f aca="false">IF(OR(D955="",F955=""),"",D955*F955)</f>
        <v/>
      </c>
      <c r="J955" s="17" t="str">
        <f aca="false">IF(OR(C955&lt;&gt;"Scarico",D955="",F955="",B955=""),"",D955*(F955-IFERROR(INDEX(Prodotti!$F$5:$F$504,MATCH(B955,Prodotti!$A$5:$A$504,0)),0)))</f>
        <v/>
      </c>
      <c r="K955" s="19" t="str">
        <f aca="false">IF(B955="","",IF(ISNA(MATCH(B955,Prodotti!$A$5:$A$504,0)),"Codice non trovato",IF(OR(C955="",D955=""),"Manca tipo o quantità",IF(C955="Scarico",IF(SUMIFS($D$5:D955,$B$5:B955,B955,$C$5:C955,"Carico")-SUMIFS($D$5:D955,$B$5:B955,B955,$C$5:C955,"Scarico")&lt;0,"Giacenza insufficiente",""),""))))</f>
        <v/>
      </c>
    </row>
    <row r="956" customFormat="false" ht="15" hidden="false" customHeight="false" outlineLevel="0" collapsed="false">
      <c r="A956" s="18"/>
      <c r="B956" s="12"/>
      <c r="C956" s="13"/>
      <c r="D956" s="13"/>
      <c r="E956" s="12"/>
      <c r="F956" s="14"/>
      <c r="G956" s="12"/>
      <c r="H956" s="19" t="str">
        <f aca="false">IF(B956="","",IFERROR(INDEX(Prodotti!$B$5:$B$504,MATCH(B956,Prodotti!$A$5:$A$504,0)),"Codice non trovato"))</f>
        <v/>
      </c>
      <c r="I956" s="17" t="str">
        <f aca="false">IF(OR(D956="",F956=""),"",D956*F956)</f>
        <v/>
      </c>
      <c r="J956" s="17" t="str">
        <f aca="false">IF(OR(C956&lt;&gt;"Scarico",D956="",F956="",B956=""),"",D956*(F956-IFERROR(INDEX(Prodotti!$F$5:$F$504,MATCH(B956,Prodotti!$A$5:$A$504,0)),0)))</f>
        <v/>
      </c>
      <c r="K956" s="19" t="str">
        <f aca="false">IF(B956="","",IF(ISNA(MATCH(B956,Prodotti!$A$5:$A$504,0)),"Codice non trovato",IF(OR(C956="",D956=""),"Manca tipo o quantità",IF(C956="Scarico",IF(SUMIFS($D$5:D956,$B$5:B956,B956,$C$5:C956,"Carico")-SUMIFS($D$5:D956,$B$5:B956,B956,$C$5:C956,"Scarico")&lt;0,"Giacenza insufficiente",""),""))))</f>
        <v/>
      </c>
    </row>
    <row r="957" customFormat="false" ht="15" hidden="false" customHeight="false" outlineLevel="0" collapsed="false">
      <c r="A957" s="18"/>
      <c r="B957" s="12"/>
      <c r="C957" s="13"/>
      <c r="D957" s="13"/>
      <c r="E957" s="12"/>
      <c r="F957" s="14"/>
      <c r="G957" s="12"/>
      <c r="H957" s="19" t="str">
        <f aca="false">IF(B957="","",IFERROR(INDEX(Prodotti!$B$5:$B$504,MATCH(B957,Prodotti!$A$5:$A$504,0)),"Codice non trovato"))</f>
        <v/>
      </c>
      <c r="I957" s="17" t="str">
        <f aca="false">IF(OR(D957="",F957=""),"",D957*F957)</f>
        <v/>
      </c>
      <c r="J957" s="17" t="str">
        <f aca="false">IF(OR(C957&lt;&gt;"Scarico",D957="",F957="",B957=""),"",D957*(F957-IFERROR(INDEX(Prodotti!$F$5:$F$504,MATCH(B957,Prodotti!$A$5:$A$504,0)),0)))</f>
        <v/>
      </c>
      <c r="K957" s="19" t="str">
        <f aca="false">IF(B957="","",IF(ISNA(MATCH(B957,Prodotti!$A$5:$A$504,0)),"Codice non trovato",IF(OR(C957="",D957=""),"Manca tipo o quantità",IF(C957="Scarico",IF(SUMIFS($D$5:D957,$B$5:B957,B957,$C$5:C957,"Carico")-SUMIFS($D$5:D957,$B$5:B957,B957,$C$5:C957,"Scarico")&lt;0,"Giacenza insufficiente",""),""))))</f>
        <v/>
      </c>
    </row>
    <row r="958" customFormat="false" ht="15" hidden="false" customHeight="false" outlineLevel="0" collapsed="false">
      <c r="A958" s="18"/>
      <c r="B958" s="12"/>
      <c r="C958" s="13"/>
      <c r="D958" s="13"/>
      <c r="E958" s="12"/>
      <c r="F958" s="14"/>
      <c r="G958" s="12"/>
      <c r="H958" s="19" t="str">
        <f aca="false">IF(B958="","",IFERROR(INDEX(Prodotti!$B$5:$B$504,MATCH(B958,Prodotti!$A$5:$A$504,0)),"Codice non trovato"))</f>
        <v/>
      </c>
      <c r="I958" s="17" t="str">
        <f aca="false">IF(OR(D958="",F958=""),"",D958*F958)</f>
        <v/>
      </c>
      <c r="J958" s="17" t="str">
        <f aca="false">IF(OR(C958&lt;&gt;"Scarico",D958="",F958="",B958=""),"",D958*(F958-IFERROR(INDEX(Prodotti!$F$5:$F$504,MATCH(B958,Prodotti!$A$5:$A$504,0)),0)))</f>
        <v/>
      </c>
      <c r="K958" s="19" t="str">
        <f aca="false">IF(B958="","",IF(ISNA(MATCH(B958,Prodotti!$A$5:$A$504,0)),"Codice non trovato",IF(OR(C958="",D958=""),"Manca tipo o quantità",IF(C958="Scarico",IF(SUMIFS($D$5:D958,$B$5:B958,B958,$C$5:C958,"Carico")-SUMIFS($D$5:D958,$B$5:B958,B958,$C$5:C958,"Scarico")&lt;0,"Giacenza insufficiente",""),""))))</f>
        <v/>
      </c>
    </row>
    <row r="959" customFormat="false" ht="15" hidden="false" customHeight="false" outlineLevel="0" collapsed="false">
      <c r="A959" s="18"/>
      <c r="B959" s="12"/>
      <c r="C959" s="13"/>
      <c r="D959" s="13"/>
      <c r="E959" s="12"/>
      <c r="F959" s="14"/>
      <c r="G959" s="12"/>
      <c r="H959" s="19" t="str">
        <f aca="false">IF(B959="","",IFERROR(INDEX(Prodotti!$B$5:$B$504,MATCH(B959,Prodotti!$A$5:$A$504,0)),"Codice non trovato"))</f>
        <v/>
      </c>
      <c r="I959" s="17" t="str">
        <f aca="false">IF(OR(D959="",F959=""),"",D959*F959)</f>
        <v/>
      </c>
      <c r="J959" s="17" t="str">
        <f aca="false">IF(OR(C959&lt;&gt;"Scarico",D959="",F959="",B959=""),"",D959*(F959-IFERROR(INDEX(Prodotti!$F$5:$F$504,MATCH(B959,Prodotti!$A$5:$A$504,0)),0)))</f>
        <v/>
      </c>
      <c r="K959" s="19" t="str">
        <f aca="false">IF(B959="","",IF(ISNA(MATCH(B959,Prodotti!$A$5:$A$504,0)),"Codice non trovato",IF(OR(C959="",D959=""),"Manca tipo o quantità",IF(C959="Scarico",IF(SUMIFS($D$5:D959,$B$5:B959,B959,$C$5:C959,"Carico")-SUMIFS($D$5:D959,$B$5:B959,B959,$C$5:C959,"Scarico")&lt;0,"Giacenza insufficiente",""),""))))</f>
        <v/>
      </c>
    </row>
    <row r="960" customFormat="false" ht="15" hidden="false" customHeight="false" outlineLevel="0" collapsed="false">
      <c r="A960" s="18"/>
      <c r="B960" s="12"/>
      <c r="C960" s="13"/>
      <c r="D960" s="13"/>
      <c r="E960" s="12"/>
      <c r="F960" s="14"/>
      <c r="G960" s="12"/>
      <c r="H960" s="19" t="str">
        <f aca="false">IF(B960="","",IFERROR(INDEX(Prodotti!$B$5:$B$504,MATCH(B960,Prodotti!$A$5:$A$504,0)),"Codice non trovato"))</f>
        <v/>
      </c>
      <c r="I960" s="17" t="str">
        <f aca="false">IF(OR(D960="",F960=""),"",D960*F960)</f>
        <v/>
      </c>
      <c r="J960" s="17" t="str">
        <f aca="false">IF(OR(C960&lt;&gt;"Scarico",D960="",F960="",B960=""),"",D960*(F960-IFERROR(INDEX(Prodotti!$F$5:$F$504,MATCH(B960,Prodotti!$A$5:$A$504,0)),0)))</f>
        <v/>
      </c>
      <c r="K960" s="19" t="str">
        <f aca="false">IF(B960="","",IF(ISNA(MATCH(B960,Prodotti!$A$5:$A$504,0)),"Codice non trovato",IF(OR(C960="",D960=""),"Manca tipo o quantità",IF(C960="Scarico",IF(SUMIFS($D$5:D960,$B$5:B960,B960,$C$5:C960,"Carico")-SUMIFS($D$5:D960,$B$5:B960,B960,$C$5:C960,"Scarico")&lt;0,"Giacenza insufficiente",""),""))))</f>
        <v/>
      </c>
    </row>
    <row r="961" customFormat="false" ht="15" hidden="false" customHeight="false" outlineLevel="0" collapsed="false">
      <c r="A961" s="18"/>
      <c r="B961" s="12"/>
      <c r="C961" s="13"/>
      <c r="D961" s="13"/>
      <c r="E961" s="12"/>
      <c r="F961" s="14"/>
      <c r="G961" s="12"/>
      <c r="H961" s="19" t="str">
        <f aca="false">IF(B961="","",IFERROR(INDEX(Prodotti!$B$5:$B$504,MATCH(B961,Prodotti!$A$5:$A$504,0)),"Codice non trovato"))</f>
        <v/>
      </c>
      <c r="I961" s="17" t="str">
        <f aca="false">IF(OR(D961="",F961=""),"",D961*F961)</f>
        <v/>
      </c>
      <c r="J961" s="17" t="str">
        <f aca="false">IF(OR(C961&lt;&gt;"Scarico",D961="",F961="",B961=""),"",D961*(F961-IFERROR(INDEX(Prodotti!$F$5:$F$504,MATCH(B961,Prodotti!$A$5:$A$504,0)),0)))</f>
        <v/>
      </c>
      <c r="K961" s="19" t="str">
        <f aca="false">IF(B961="","",IF(ISNA(MATCH(B961,Prodotti!$A$5:$A$504,0)),"Codice non trovato",IF(OR(C961="",D961=""),"Manca tipo o quantità",IF(C961="Scarico",IF(SUMIFS($D$5:D961,$B$5:B961,B961,$C$5:C961,"Carico")-SUMIFS($D$5:D961,$B$5:B961,B961,$C$5:C961,"Scarico")&lt;0,"Giacenza insufficiente",""),""))))</f>
        <v/>
      </c>
    </row>
    <row r="962" customFormat="false" ht="15" hidden="false" customHeight="false" outlineLevel="0" collapsed="false">
      <c r="A962" s="18"/>
      <c r="B962" s="12"/>
      <c r="C962" s="13"/>
      <c r="D962" s="13"/>
      <c r="E962" s="12"/>
      <c r="F962" s="14"/>
      <c r="G962" s="12"/>
      <c r="H962" s="19" t="str">
        <f aca="false">IF(B962="","",IFERROR(INDEX(Prodotti!$B$5:$B$504,MATCH(B962,Prodotti!$A$5:$A$504,0)),"Codice non trovato"))</f>
        <v/>
      </c>
      <c r="I962" s="17" t="str">
        <f aca="false">IF(OR(D962="",F962=""),"",D962*F962)</f>
        <v/>
      </c>
      <c r="J962" s="17" t="str">
        <f aca="false">IF(OR(C962&lt;&gt;"Scarico",D962="",F962="",B962=""),"",D962*(F962-IFERROR(INDEX(Prodotti!$F$5:$F$504,MATCH(B962,Prodotti!$A$5:$A$504,0)),0)))</f>
        <v/>
      </c>
      <c r="K962" s="19" t="str">
        <f aca="false">IF(B962="","",IF(ISNA(MATCH(B962,Prodotti!$A$5:$A$504,0)),"Codice non trovato",IF(OR(C962="",D962=""),"Manca tipo o quantità",IF(C962="Scarico",IF(SUMIFS($D$5:D962,$B$5:B962,B962,$C$5:C962,"Carico")-SUMIFS($D$5:D962,$B$5:B962,B962,$C$5:C962,"Scarico")&lt;0,"Giacenza insufficiente",""),""))))</f>
        <v/>
      </c>
    </row>
    <row r="963" customFormat="false" ht="15" hidden="false" customHeight="false" outlineLevel="0" collapsed="false">
      <c r="A963" s="18"/>
      <c r="B963" s="12"/>
      <c r="C963" s="13"/>
      <c r="D963" s="13"/>
      <c r="E963" s="12"/>
      <c r="F963" s="14"/>
      <c r="G963" s="12"/>
      <c r="H963" s="19" t="str">
        <f aca="false">IF(B963="","",IFERROR(INDEX(Prodotti!$B$5:$B$504,MATCH(B963,Prodotti!$A$5:$A$504,0)),"Codice non trovato"))</f>
        <v/>
      </c>
      <c r="I963" s="17" t="str">
        <f aca="false">IF(OR(D963="",F963=""),"",D963*F963)</f>
        <v/>
      </c>
      <c r="J963" s="17" t="str">
        <f aca="false">IF(OR(C963&lt;&gt;"Scarico",D963="",F963="",B963=""),"",D963*(F963-IFERROR(INDEX(Prodotti!$F$5:$F$504,MATCH(B963,Prodotti!$A$5:$A$504,0)),0)))</f>
        <v/>
      </c>
      <c r="K963" s="19" t="str">
        <f aca="false">IF(B963="","",IF(ISNA(MATCH(B963,Prodotti!$A$5:$A$504,0)),"Codice non trovato",IF(OR(C963="",D963=""),"Manca tipo o quantità",IF(C963="Scarico",IF(SUMIFS($D$5:D963,$B$5:B963,B963,$C$5:C963,"Carico")-SUMIFS($D$5:D963,$B$5:B963,B963,$C$5:C963,"Scarico")&lt;0,"Giacenza insufficiente",""),""))))</f>
        <v/>
      </c>
    </row>
    <row r="964" customFormat="false" ht="15" hidden="false" customHeight="false" outlineLevel="0" collapsed="false">
      <c r="A964" s="18"/>
      <c r="B964" s="12"/>
      <c r="C964" s="13"/>
      <c r="D964" s="13"/>
      <c r="E964" s="12"/>
      <c r="F964" s="14"/>
      <c r="G964" s="12"/>
      <c r="H964" s="19" t="str">
        <f aca="false">IF(B964="","",IFERROR(INDEX(Prodotti!$B$5:$B$504,MATCH(B964,Prodotti!$A$5:$A$504,0)),"Codice non trovato"))</f>
        <v/>
      </c>
      <c r="I964" s="17" t="str">
        <f aca="false">IF(OR(D964="",F964=""),"",D964*F964)</f>
        <v/>
      </c>
      <c r="J964" s="17" t="str">
        <f aca="false">IF(OR(C964&lt;&gt;"Scarico",D964="",F964="",B964=""),"",D964*(F964-IFERROR(INDEX(Prodotti!$F$5:$F$504,MATCH(B964,Prodotti!$A$5:$A$504,0)),0)))</f>
        <v/>
      </c>
      <c r="K964" s="19" t="str">
        <f aca="false">IF(B964="","",IF(ISNA(MATCH(B964,Prodotti!$A$5:$A$504,0)),"Codice non trovato",IF(OR(C964="",D964=""),"Manca tipo o quantità",IF(C964="Scarico",IF(SUMIFS($D$5:D964,$B$5:B964,B964,$C$5:C964,"Carico")-SUMIFS($D$5:D964,$B$5:B964,B964,$C$5:C964,"Scarico")&lt;0,"Giacenza insufficiente",""),""))))</f>
        <v/>
      </c>
    </row>
    <row r="965" customFormat="false" ht="15" hidden="false" customHeight="false" outlineLevel="0" collapsed="false">
      <c r="A965" s="18"/>
      <c r="B965" s="12"/>
      <c r="C965" s="13"/>
      <c r="D965" s="13"/>
      <c r="E965" s="12"/>
      <c r="F965" s="14"/>
      <c r="G965" s="12"/>
      <c r="H965" s="19" t="str">
        <f aca="false">IF(B965="","",IFERROR(INDEX(Prodotti!$B$5:$B$504,MATCH(B965,Prodotti!$A$5:$A$504,0)),"Codice non trovato"))</f>
        <v/>
      </c>
      <c r="I965" s="17" t="str">
        <f aca="false">IF(OR(D965="",F965=""),"",D965*F965)</f>
        <v/>
      </c>
      <c r="J965" s="17" t="str">
        <f aca="false">IF(OR(C965&lt;&gt;"Scarico",D965="",F965="",B965=""),"",D965*(F965-IFERROR(INDEX(Prodotti!$F$5:$F$504,MATCH(B965,Prodotti!$A$5:$A$504,0)),0)))</f>
        <v/>
      </c>
      <c r="K965" s="19" t="str">
        <f aca="false">IF(B965="","",IF(ISNA(MATCH(B965,Prodotti!$A$5:$A$504,0)),"Codice non trovato",IF(OR(C965="",D965=""),"Manca tipo o quantità",IF(C965="Scarico",IF(SUMIFS($D$5:D965,$B$5:B965,B965,$C$5:C965,"Carico")-SUMIFS($D$5:D965,$B$5:B965,B965,$C$5:C965,"Scarico")&lt;0,"Giacenza insufficiente",""),""))))</f>
        <v/>
      </c>
    </row>
    <row r="966" customFormat="false" ht="15" hidden="false" customHeight="false" outlineLevel="0" collapsed="false">
      <c r="A966" s="18"/>
      <c r="B966" s="12"/>
      <c r="C966" s="13"/>
      <c r="D966" s="13"/>
      <c r="E966" s="12"/>
      <c r="F966" s="14"/>
      <c r="G966" s="12"/>
      <c r="H966" s="19" t="str">
        <f aca="false">IF(B966="","",IFERROR(INDEX(Prodotti!$B$5:$B$504,MATCH(B966,Prodotti!$A$5:$A$504,0)),"Codice non trovato"))</f>
        <v/>
      </c>
      <c r="I966" s="17" t="str">
        <f aca="false">IF(OR(D966="",F966=""),"",D966*F966)</f>
        <v/>
      </c>
      <c r="J966" s="17" t="str">
        <f aca="false">IF(OR(C966&lt;&gt;"Scarico",D966="",F966="",B966=""),"",D966*(F966-IFERROR(INDEX(Prodotti!$F$5:$F$504,MATCH(B966,Prodotti!$A$5:$A$504,0)),0)))</f>
        <v/>
      </c>
      <c r="K966" s="19" t="str">
        <f aca="false">IF(B966="","",IF(ISNA(MATCH(B966,Prodotti!$A$5:$A$504,0)),"Codice non trovato",IF(OR(C966="",D966=""),"Manca tipo o quantità",IF(C966="Scarico",IF(SUMIFS($D$5:D966,$B$5:B966,B966,$C$5:C966,"Carico")-SUMIFS($D$5:D966,$B$5:B966,B966,$C$5:C966,"Scarico")&lt;0,"Giacenza insufficiente",""),""))))</f>
        <v/>
      </c>
    </row>
    <row r="967" customFormat="false" ht="15" hidden="false" customHeight="false" outlineLevel="0" collapsed="false">
      <c r="A967" s="18"/>
      <c r="B967" s="12"/>
      <c r="C967" s="13"/>
      <c r="D967" s="13"/>
      <c r="E967" s="12"/>
      <c r="F967" s="14"/>
      <c r="G967" s="12"/>
      <c r="H967" s="19" t="str">
        <f aca="false">IF(B967="","",IFERROR(INDEX(Prodotti!$B$5:$B$504,MATCH(B967,Prodotti!$A$5:$A$504,0)),"Codice non trovato"))</f>
        <v/>
      </c>
      <c r="I967" s="17" t="str">
        <f aca="false">IF(OR(D967="",F967=""),"",D967*F967)</f>
        <v/>
      </c>
      <c r="J967" s="17" t="str">
        <f aca="false">IF(OR(C967&lt;&gt;"Scarico",D967="",F967="",B967=""),"",D967*(F967-IFERROR(INDEX(Prodotti!$F$5:$F$504,MATCH(B967,Prodotti!$A$5:$A$504,0)),0)))</f>
        <v/>
      </c>
      <c r="K967" s="19" t="str">
        <f aca="false">IF(B967="","",IF(ISNA(MATCH(B967,Prodotti!$A$5:$A$504,0)),"Codice non trovato",IF(OR(C967="",D967=""),"Manca tipo o quantità",IF(C967="Scarico",IF(SUMIFS($D$5:D967,$B$5:B967,B967,$C$5:C967,"Carico")-SUMIFS($D$5:D967,$B$5:B967,B967,$C$5:C967,"Scarico")&lt;0,"Giacenza insufficiente",""),""))))</f>
        <v/>
      </c>
    </row>
    <row r="968" customFormat="false" ht="15" hidden="false" customHeight="false" outlineLevel="0" collapsed="false">
      <c r="A968" s="18"/>
      <c r="B968" s="12"/>
      <c r="C968" s="13"/>
      <c r="D968" s="13"/>
      <c r="E968" s="12"/>
      <c r="F968" s="14"/>
      <c r="G968" s="12"/>
      <c r="H968" s="19" t="str">
        <f aca="false">IF(B968="","",IFERROR(INDEX(Prodotti!$B$5:$B$504,MATCH(B968,Prodotti!$A$5:$A$504,0)),"Codice non trovato"))</f>
        <v/>
      </c>
      <c r="I968" s="17" t="str">
        <f aca="false">IF(OR(D968="",F968=""),"",D968*F968)</f>
        <v/>
      </c>
      <c r="J968" s="17" t="str">
        <f aca="false">IF(OR(C968&lt;&gt;"Scarico",D968="",F968="",B968=""),"",D968*(F968-IFERROR(INDEX(Prodotti!$F$5:$F$504,MATCH(B968,Prodotti!$A$5:$A$504,0)),0)))</f>
        <v/>
      </c>
      <c r="K968" s="19" t="str">
        <f aca="false">IF(B968="","",IF(ISNA(MATCH(B968,Prodotti!$A$5:$A$504,0)),"Codice non trovato",IF(OR(C968="",D968=""),"Manca tipo o quantità",IF(C968="Scarico",IF(SUMIFS($D$5:D968,$B$5:B968,B968,$C$5:C968,"Carico")-SUMIFS($D$5:D968,$B$5:B968,B968,$C$5:C968,"Scarico")&lt;0,"Giacenza insufficiente",""),""))))</f>
        <v/>
      </c>
    </row>
    <row r="969" customFormat="false" ht="15" hidden="false" customHeight="false" outlineLevel="0" collapsed="false">
      <c r="A969" s="18"/>
      <c r="B969" s="12"/>
      <c r="C969" s="13"/>
      <c r="D969" s="13"/>
      <c r="E969" s="12"/>
      <c r="F969" s="14"/>
      <c r="G969" s="12"/>
      <c r="H969" s="19" t="str">
        <f aca="false">IF(B969="","",IFERROR(INDEX(Prodotti!$B$5:$B$504,MATCH(B969,Prodotti!$A$5:$A$504,0)),"Codice non trovato"))</f>
        <v/>
      </c>
      <c r="I969" s="17" t="str">
        <f aca="false">IF(OR(D969="",F969=""),"",D969*F969)</f>
        <v/>
      </c>
      <c r="J969" s="17" t="str">
        <f aca="false">IF(OR(C969&lt;&gt;"Scarico",D969="",F969="",B969=""),"",D969*(F969-IFERROR(INDEX(Prodotti!$F$5:$F$504,MATCH(B969,Prodotti!$A$5:$A$504,0)),0)))</f>
        <v/>
      </c>
      <c r="K969" s="19" t="str">
        <f aca="false">IF(B969="","",IF(ISNA(MATCH(B969,Prodotti!$A$5:$A$504,0)),"Codice non trovato",IF(OR(C969="",D969=""),"Manca tipo o quantità",IF(C969="Scarico",IF(SUMIFS($D$5:D969,$B$5:B969,B969,$C$5:C969,"Carico")-SUMIFS($D$5:D969,$B$5:B969,B969,$C$5:C969,"Scarico")&lt;0,"Giacenza insufficiente",""),""))))</f>
        <v/>
      </c>
    </row>
    <row r="970" customFormat="false" ht="15" hidden="false" customHeight="false" outlineLevel="0" collapsed="false">
      <c r="A970" s="18"/>
      <c r="B970" s="12"/>
      <c r="C970" s="13"/>
      <c r="D970" s="13"/>
      <c r="E970" s="12"/>
      <c r="F970" s="14"/>
      <c r="G970" s="12"/>
      <c r="H970" s="19" t="str">
        <f aca="false">IF(B970="","",IFERROR(INDEX(Prodotti!$B$5:$B$504,MATCH(B970,Prodotti!$A$5:$A$504,0)),"Codice non trovato"))</f>
        <v/>
      </c>
      <c r="I970" s="17" t="str">
        <f aca="false">IF(OR(D970="",F970=""),"",D970*F970)</f>
        <v/>
      </c>
      <c r="J970" s="17" t="str">
        <f aca="false">IF(OR(C970&lt;&gt;"Scarico",D970="",F970="",B970=""),"",D970*(F970-IFERROR(INDEX(Prodotti!$F$5:$F$504,MATCH(B970,Prodotti!$A$5:$A$504,0)),0)))</f>
        <v/>
      </c>
      <c r="K970" s="19" t="str">
        <f aca="false">IF(B970="","",IF(ISNA(MATCH(B970,Prodotti!$A$5:$A$504,0)),"Codice non trovato",IF(OR(C970="",D970=""),"Manca tipo o quantità",IF(C970="Scarico",IF(SUMIFS($D$5:D970,$B$5:B970,B970,$C$5:C970,"Carico")-SUMIFS($D$5:D970,$B$5:B970,B970,$C$5:C970,"Scarico")&lt;0,"Giacenza insufficiente",""),""))))</f>
        <v/>
      </c>
    </row>
    <row r="971" customFormat="false" ht="15" hidden="false" customHeight="false" outlineLevel="0" collapsed="false">
      <c r="A971" s="18"/>
      <c r="B971" s="12"/>
      <c r="C971" s="13"/>
      <c r="D971" s="13"/>
      <c r="E971" s="12"/>
      <c r="F971" s="14"/>
      <c r="G971" s="12"/>
      <c r="H971" s="19" t="str">
        <f aca="false">IF(B971="","",IFERROR(INDEX(Prodotti!$B$5:$B$504,MATCH(B971,Prodotti!$A$5:$A$504,0)),"Codice non trovato"))</f>
        <v/>
      </c>
      <c r="I971" s="17" t="str">
        <f aca="false">IF(OR(D971="",F971=""),"",D971*F971)</f>
        <v/>
      </c>
      <c r="J971" s="17" t="str">
        <f aca="false">IF(OR(C971&lt;&gt;"Scarico",D971="",F971="",B971=""),"",D971*(F971-IFERROR(INDEX(Prodotti!$F$5:$F$504,MATCH(B971,Prodotti!$A$5:$A$504,0)),0)))</f>
        <v/>
      </c>
      <c r="K971" s="19" t="str">
        <f aca="false">IF(B971="","",IF(ISNA(MATCH(B971,Prodotti!$A$5:$A$504,0)),"Codice non trovato",IF(OR(C971="",D971=""),"Manca tipo o quantità",IF(C971="Scarico",IF(SUMIFS($D$5:D971,$B$5:B971,B971,$C$5:C971,"Carico")-SUMIFS($D$5:D971,$B$5:B971,B971,$C$5:C971,"Scarico")&lt;0,"Giacenza insufficiente",""),""))))</f>
        <v/>
      </c>
    </row>
    <row r="972" customFormat="false" ht="15" hidden="false" customHeight="false" outlineLevel="0" collapsed="false">
      <c r="A972" s="18"/>
      <c r="B972" s="12"/>
      <c r="C972" s="13"/>
      <c r="D972" s="13"/>
      <c r="E972" s="12"/>
      <c r="F972" s="14"/>
      <c r="G972" s="12"/>
      <c r="H972" s="19" t="str">
        <f aca="false">IF(B972="","",IFERROR(INDEX(Prodotti!$B$5:$B$504,MATCH(B972,Prodotti!$A$5:$A$504,0)),"Codice non trovato"))</f>
        <v/>
      </c>
      <c r="I972" s="17" t="str">
        <f aca="false">IF(OR(D972="",F972=""),"",D972*F972)</f>
        <v/>
      </c>
      <c r="J972" s="17" t="str">
        <f aca="false">IF(OR(C972&lt;&gt;"Scarico",D972="",F972="",B972=""),"",D972*(F972-IFERROR(INDEX(Prodotti!$F$5:$F$504,MATCH(B972,Prodotti!$A$5:$A$504,0)),0)))</f>
        <v/>
      </c>
      <c r="K972" s="19" t="str">
        <f aca="false">IF(B972="","",IF(ISNA(MATCH(B972,Prodotti!$A$5:$A$504,0)),"Codice non trovato",IF(OR(C972="",D972=""),"Manca tipo o quantità",IF(C972="Scarico",IF(SUMIFS($D$5:D972,$B$5:B972,B972,$C$5:C972,"Carico")-SUMIFS($D$5:D972,$B$5:B972,B972,$C$5:C972,"Scarico")&lt;0,"Giacenza insufficiente",""),""))))</f>
        <v/>
      </c>
    </row>
    <row r="973" customFormat="false" ht="15" hidden="false" customHeight="false" outlineLevel="0" collapsed="false">
      <c r="A973" s="18"/>
      <c r="B973" s="12"/>
      <c r="C973" s="13"/>
      <c r="D973" s="13"/>
      <c r="E973" s="12"/>
      <c r="F973" s="14"/>
      <c r="G973" s="12"/>
      <c r="H973" s="19" t="str">
        <f aca="false">IF(B973="","",IFERROR(INDEX(Prodotti!$B$5:$B$504,MATCH(B973,Prodotti!$A$5:$A$504,0)),"Codice non trovato"))</f>
        <v/>
      </c>
      <c r="I973" s="17" t="str">
        <f aca="false">IF(OR(D973="",F973=""),"",D973*F973)</f>
        <v/>
      </c>
      <c r="J973" s="17" t="str">
        <f aca="false">IF(OR(C973&lt;&gt;"Scarico",D973="",F973="",B973=""),"",D973*(F973-IFERROR(INDEX(Prodotti!$F$5:$F$504,MATCH(B973,Prodotti!$A$5:$A$504,0)),0)))</f>
        <v/>
      </c>
      <c r="K973" s="19" t="str">
        <f aca="false">IF(B973="","",IF(ISNA(MATCH(B973,Prodotti!$A$5:$A$504,0)),"Codice non trovato",IF(OR(C973="",D973=""),"Manca tipo o quantità",IF(C973="Scarico",IF(SUMIFS($D$5:D973,$B$5:B973,B973,$C$5:C973,"Carico")-SUMIFS($D$5:D973,$B$5:B973,B973,$C$5:C973,"Scarico")&lt;0,"Giacenza insufficiente",""),""))))</f>
        <v/>
      </c>
    </row>
    <row r="974" customFormat="false" ht="15" hidden="false" customHeight="false" outlineLevel="0" collapsed="false">
      <c r="A974" s="18"/>
      <c r="B974" s="12"/>
      <c r="C974" s="13"/>
      <c r="D974" s="13"/>
      <c r="E974" s="12"/>
      <c r="F974" s="14"/>
      <c r="G974" s="12"/>
      <c r="H974" s="19" t="str">
        <f aca="false">IF(B974="","",IFERROR(INDEX(Prodotti!$B$5:$B$504,MATCH(B974,Prodotti!$A$5:$A$504,0)),"Codice non trovato"))</f>
        <v/>
      </c>
      <c r="I974" s="17" t="str">
        <f aca="false">IF(OR(D974="",F974=""),"",D974*F974)</f>
        <v/>
      </c>
      <c r="J974" s="17" t="str">
        <f aca="false">IF(OR(C974&lt;&gt;"Scarico",D974="",F974="",B974=""),"",D974*(F974-IFERROR(INDEX(Prodotti!$F$5:$F$504,MATCH(B974,Prodotti!$A$5:$A$504,0)),0)))</f>
        <v/>
      </c>
      <c r="K974" s="19" t="str">
        <f aca="false">IF(B974="","",IF(ISNA(MATCH(B974,Prodotti!$A$5:$A$504,0)),"Codice non trovato",IF(OR(C974="",D974=""),"Manca tipo o quantità",IF(C974="Scarico",IF(SUMIFS($D$5:D974,$B$5:B974,B974,$C$5:C974,"Carico")-SUMIFS($D$5:D974,$B$5:B974,B974,$C$5:C974,"Scarico")&lt;0,"Giacenza insufficiente",""),""))))</f>
        <v/>
      </c>
    </row>
    <row r="975" customFormat="false" ht="15" hidden="false" customHeight="false" outlineLevel="0" collapsed="false">
      <c r="A975" s="18"/>
      <c r="B975" s="12"/>
      <c r="C975" s="13"/>
      <c r="D975" s="13"/>
      <c r="E975" s="12"/>
      <c r="F975" s="14"/>
      <c r="G975" s="12"/>
      <c r="H975" s="19" t="str">
        <f aca="false">IF(B975="","",IFERROR(INDEX(Prodotti!$B$5:$B$504,MATCH(B975,Prodotti!$A$5:$A$504,0)),"Codice non trovato"))</f>
        <v/>
      </c>
      <c r="I975" s="17" t="str">
        <f aca="false">IF(OR(D975="",F975=""),"",D975*F975)</f>
        <v/>
      </c>
      <c r="J975" s="17" t="str">
        <f aca="false">IF(OR(C975&lt;&gt;"Scarico",D975="",F975="",B975=""),"",D975*(F975-IFERROR(INDEX(Prodotti!$F$5:$F$504,MATCH(B975,Prodotti!$A$5:$A$504,0)),0)))</f>
        <v/>
      </c>
      <c r="K975" s="19" t="str">
        <f aca="false">IF(B975="","",IF(ISNA(MATCH(B975,Prodotti!$A$5:$A$504,0)),"Codice non trovato",IF(OR(C975="",D975=""),"Manca tipo o quantità",IF(C975="Scarico",IF(SUMIFS($D$5:D975,$B$5:B975,B975,$C$5:C975,"Carico")-SUMIFS($D$5:D975,$B$5:B975,B975,$C$5:C975,"Scarico")&lt;0,"Giacenza insufficiente",""),""))))</f>
        <v/>
      </c>
    </row>
    <row r="976" customFormat="false" ht="15" hidden="false" customHeight="false" outlineLevel="0" collapsed="false">
      <c r="A976" s="18"/>
      <c r="B976" s="12"/>
      <c r="C976" s="13"/>
      <c r="D976" s="13"/>
      <c r="E976" s="12"/>
      <c r="F976" s="14"/>
      <c r="G976" s="12"/>
      <c r="H976" s="19" t="str">
        <f aca="false">IF(B976="","",IFERROR(INDEX(Prodotti!$B$5:$B$504,MATCH(B976,Prodotti!$A$5:$A$504,0)),"Codice non trovato"))</f>
        <v/>
      </c>
      <c r="I976" s="17" t="str">
        <f aca="false">IF(OR(D976="",F976=""),"",D976*F976)</f>
        <v/>
      </c>
      <c r="J976" s="17" t="str">
        <f aca="false">IF(OR(C976&lt;&gt;"Scarico",D976="",F976="",B976=""),"",D976*(F976-IFERROR(INDEX(Prodotti!$F$5:$F$504,MATCH(B976,Prodotti!$A$5:$A$504,0)),0)))</f>
        <v/>
      </c>
      <c r="K976" s="19" t="str">
        <f aca="false">IF(B976="","",IF(ISNA(MATCH(B976,Prodotti!$A$5:$A$504,0)),"Codice non trovato",IF(OR(C976="",D976=""),"Manca tipo o quantità",IF(C976="Scarico",IF(SUMIFS($D$5:D976,$B$5:B976,B976,$C$5:C976,"Carico")-SUMIFS($D$5:D976,$B$5:B976,B976,$C$5:C976,"Scarico")&lt;0,"Giacenza insufficiente",""),""))))</f>
        <v/>
      </c>
    </row>
    <row r="977" customFormat="false" ht="15" hidden="false" customHeight="false" outlineLevel="0" collapsed="false">
      <c r="A977" s="18"/>
      <c r="B977" s="12"/>
      <c r="C977" s="13"/>
      <c r="D977" s="13"/>
      <c r="E977" s="12"/>
      <c r="F977" s="14"/>
      <c r="G977" s="12"/>
      <c r="H977" s="19" t="str">
        <f aca="false">IF(B977="","",IFERROR(INDEX(Prodotti!$B$5:$B$504,MATCH(B977,Prodotti!$A$5:$A$504,0)),"Codice non trovato"))</f>
        <v/>
      </c>
      <c r="I977" s="17" t="str">
        <f aca="false">IF(OR(D977="",F977=""),"",D977*F977)</f>
        <v/>
      </c>
      <c r="J977" s="17" t="str">
        <f aca="false">IF(OR(C977&lt;&gt;"Scarico",D977="",F977="",B977=""),"",D977*(F977-IFERROR(INDEX(Prodotti!$F$5:$F$504,MATCH(B977,Prodotti!$A$5:$A$504,0)),0)))</f>
        <v/>
      </c>
      <c r="K977" s="19" t="str">
        <f aca="false">IF(B977="","",IF(ISNA(MATCH(B977,Prodotti!$A$5:$A$504,0)),"Codice non trovato",IF(OR(C977="",D977=""),"Manca tipo o quantità",IF(C977="Scarico",IF(SUMIFS($D$5:D977,$B$5:B977,B977,$C$5:C977,"Carico")-SUMIFS($D$5:D977,$B$5:B977,B977,$C$5:C977,"Scarico")&lt;0,"Giacenza insufficiente",""),""))))</f>
        <v/>
      </c>
    </row>
    <row r="978" customFormat="false" ht="15" hidden="false" customHeight="false" outlineLevel="0" collapsed="false">
      <c r="A978" s="18"/>
      <c r="B978" s="12"/>
      <c r="C978" s="13"/>
      <c r="D978" s="13"/>
      <c r="E978" s="12"/>
      <c r="F978" s="14"/>
      <c r="G978" s="12"/>
      <c r="H978" s="19" t="str">
        <f aca="false">IF(B978="","",IFERROR(INDEX(Prodotti!$B$5:$B$504,MATCH(B978,Prodotti!$A$5:$A$504,0)),"Codice non trovato"))</f>
        <v/>
      </c>
      <c r="I978" s="17" t="str">
        <f aca="false">IF(OR(D978="",F978=""),"",D978*F978)</f>
        <v/>
      </c>
      <c r="J978" s="17" t="str">
        <f aca="false">IF(OR(C978&lt;&gt;"Scarico",D978="",F978="",B978=""),"",D978*(F978-IFERROR(INDEX(Prodotti!$F$5:$F$504,MATCH(B978,Prodotti!$A$5:$A$504,0)),0)))</f>
        <v/>
      </c>
      <c r="K978" s="19" t="str">
        <f aca="false">IF(B978="","",IF(ISNA(MATCH(B978,Prodotti!$A$5:$A$504,0)),"Codice non trovato",IF(OR(C978="",D978=""),"Manca tipo o quantità",IF(C978="Scarico",IF(SUMIFS($D$5:D978,$B$5:B978,B978,$C$5:C978,"Carico")-SUMIFS($D$5:D978,$B$5:B978,B978,$C$5:C978,"Scarico")&lt;0,"Giacenza insufficiente",""),""))))</f>
        <v/>
      </c>
    </row>
    <row r="979" customFormat="false" ht="15" hidden="false" customHeight="false" outlineLevel="0" collapsed="false">
      <c r="A979" s="18"/>
      <c r="B979" s="12"/>
      <c r="C979" s="13"/>
      <c r="D979" s="13"/>
      <c r="E979" s="12"/>
      <c r="F979" s="14"/>
      <c r="G979" s="12"/>
      <c r="H979" s="19" t="str">
        <f aca="false">IF(B979="","",IFERROR(INDEX(Prodotti!$B$5:$B$504,MATCH(B979,Prodotti!$A$5:$A$504,0)),"Codice non trovato"))</f>
        <v/>
      </c>
      <c r="I979" s="17" t="str">
        <f aca="false">IF(OR(D979="",F979=""),"",D979*F979)</f>
        <v/>
      </c>
      <c r="J979" s="17" t="str">
        <f aca="false">IF(OR(C979&lt;&gt;"Scarico",D979="",F979="",B979=""),"",D979*(F979-IFERROR(INDEX(Prodotti!$F$5:$F$504,MATCH(B979,Prodotti!$A$5:$A$504,0)),0)))</f>
        <v/>
      </c>
      <c r="K979" s="19" t="str">
        <f aca="false">IF(B979="","",IF(ISNA(MATCH(B979,Prodotti!$A$5:$A$504,0)),"Codice non trovato",IF(OR(C979="",D979=""),"Manca tipo o quantità",IF(C979="Scarico",IF(SUMIFS($D$5:D979,$B$5:B979,B979,$C$5:C979,"Carico")-SUMIFS($D$5:D979,$B$5:B979,B979,$C$5:C979,"Scarico")&lt;0,"Giacenza insufficiente",""),""))))</f>
        <v/>
      </c>
    </row>
    <row r="980" customFormat="false" ht="15" hidden="false" customHeight="false" outlineLevel="0" collapsed="false">
      <c r="A980" s="18"/>
      <c r="B980" s="12"/>
      <c r="C980" s="13"/>
      <c r="D980" s="13"/>
      <c r="E980" s="12"/>
      <c r="F980" s="14"/>
      <c r="G980" s="12"/>
      <c r="H980" s="19" t="str">
        <f aca="false">IF(B980="","",IFERROR(INDEX(Prodotti!$B$5:$B$504,MATCH(B980,Prodotti!$A$5:$A$504,0)),"Codice non trovato"))</f>
        <v/>
      </c>
      <c r="I980" s="17" t="str">
        <f aca="false">IF(OR(D980="",F980=""),"",D980*F980)</f>
        <v/>
      </c>
      <c r="J980" s="17" t="str">
        <f aca="false">IF(OR(C980&lt;&gt;"Scarico",D980="",F980="",B980=""),"",D980*(F980-IFERROR(INDEX(Prodotti!$F$5:$F$504,MATCH(B980,Prodotti!$A$5:$A$504,0)),0)))</f>
        <v/>
      </c>
      <c r="K980" s="19" t="str">
        <f aca="false">IF(B980="","",IF(ISNA(MATCH(B980,Prodotti!$A$5:$A$504,0)),"Codice non trovato",IF(OR(C980="",D980=""),"Manca tipo o quantità",IF(C980="Scarico",IF(SUMIFS($D$5:D980,$B$5:B980,B980,$C$5:C980,"Carico")-SUMIFS($D$5:D980,$B$5:B980,B980,$C$5:C980,"Scarico")&lt;0,"Giacenza insufficiente",""),""))))</f>
        <v/>
      </c>
    </row>
    <row r="981" customFormat="false" ht="15" hidden="false" customHeight="false" outlineLevel="0" collapsed="false">
      <c r="A981" s="18"/>
      <c r="B981" s="12"/>
      <c r="C981" s="13"/>
      <c r="D981" s="13"/>
      <c r="E981" s="12"/>
      <c r="F981" s="14"/>
      <c r="G981" s="12"/>
      <c r="H981" s="19" t="str">
        <f aca="false">IF(B981="","",IFERROR(INDEX(Prodotti!$B$5:$B$504,MATCH(B981,Prodotti!$A$5:$A$504,0)),"Codice non trovato"))</f>
        <v/>
      </c>
      <c r="I981" s="17" t="str">
        <f aca="false">IF(OR(D981="",F981=""),"",D981*F981)</f>
        <v/>
      </c>
      <c r="J981" s="17" t="str">
        <f aca="false">IF(OR(C981&lt;&gt;"Scarico",D981="",F981="",B981=""),"",D981*(F981-IFERROR(INDEX(Prodotti!$F$5:$F$504,MATCH(B981,Prodotti!$A$5:$A$504,0)),0)))</f>
        <v/>
      </c>
      <c r="K981" s="19" t="str">
        <f aca="false">IF(B981="","",IF(ISNA(MATCH(B981,Prodotti!$A$5:$A$504,0)),"Codice non trovato",IF(OR(C981="",D981=""),"Manca tipo o quantità",IF(C981="Scarico",IF(SUMIFS($D$5:D981,$B$5:B981,B981,$C$5:C981,"Carico")-SUMIFS($D$5:D981,$B$5:B981,B981,$C$5:C981,"Scarico")&lt;0,"Giacenza insufficiente",""),""))))</f>
        <v/>
      </c>
    </row>
    <row r="982" customFormat="false" ht="15" hidden="false" customHeight="false" outlineLevel="0" collapsed="false">
      <c r="A982" s="18"/>
      <c r="B982" s="12"/>
      <c r="C982" s="13"/>
      <c r="D982" s="13"/>
      <c r="E982" s="12"/>
      <c r="F982" s="14"/>
      <c r="G982" s="12"/>
      <c r="H982" s="19" t="str">
        <f aca="false">IF(B982="","",IFERROR(INDEX(Prodotti!$B$5:$B$504,MATCH(B982,Prodotti!$A$5:$A$504,0)),"Codice non trovato"))</f>
        <v/>
      </c>
      <c r="I982" s="17" t="str">
        <f aca="false">IF(OR(D982="",F982=""),"",D982*F982)</f>
        <v/>
      </c>
      <c r="J982" s="17" t="str">
        <f aca="false">IF(OR(C982&lt;&gt;"Scarico",D982="",F982="",B982=""),"",D982*(F982-IFERROR(INDEX(Prodotti!$F$5:$F$504,MATCH(B982,Prodotti!$A$5:$A$504,0)),0)))</f>
        <v/>
      </c>
      <c r="K982" s="19" t="str">
        <f aca="false">IF(B982="","",IF(ISNA(MATCH(B982,Prodotti!$A$5:$A$504,0)),"Codice non trovato",IF(OR(C982="",D982=""),"Manca tipo o quantità",IF(C982="Scarico",IF(SUMIFS($D$5:D982,$B$5:B982,B982,$C$5:C982,"Carico")-SUMIFS($D$5:D982,$B$5:B982,B982,$C$5:C982,"Scarico")&lt;0,"Giacenza insufficiente",""),""))))</f>
        <v/>
      </c>
    </row>
    <row r="983" customFormat="false" ht="15" hidden="false" customHeight="false" outlineLevel="0" collapsed="false">
      <c r="A983" s="18"/>
      <c r="B983" s="12"/>
      <c r="C983" s="13"/>
      <c r="D983" s="13"/>
      <c r="E983" s="12"/>
      <c r="F983" s="14"/>
      <c r="G983" s="12"/>
      <c r="H983" s="19" t="str">
        <f aca="false">IF(B983="","",IFERROR(INDEX(Prodotti!$B$5:$B$504,MATCH(B983,Prodotti!$A$5:$A$504,0)),"Codice non trovato"))</f>
        <v/>
      </c>
      <c r="I983" s="17" t="str">
        <f aca="false">IF(OR(D983="",F983=""),"",D983*F983)</f>
        <v/>
      </c>
      <c r="J983" s="17" t="str">
        <f aca="false">IF(OR(C983&lt;&gt;"Scarico",D983="",F983="",B983=""),"",D983*(F983-IFERROR(INDEX(Prodotti!$F$5:$F$504,MATCH(B983,Prodotti!$A$5:$A$504,0)),0)))</f>
        <v/>
      </c>
      <c r="K983" s="19" t="str">
        <f aca="false">IF(B983="","",IF(ISNA(MATCH(B983,Prodotti!$A$5:$A$504,0)),"Codice non trovato",IF(OR(C983="",D983=""),"Manca tipo o quantità",IF(C983="Scarico",IF(SUMIFS($D$5:D983,$B$5:B983,B983,$C$5:C983,"Carico")-SUMIFS($D$5:D983,$B$5:B983,B983,$C$5:C983,"Scarico")&lt;0,"Giacenza insufficiente",""),""))))</f>
        <v/>
      </c>
    </row>
    <row r="984" customFormat="false" ht="15" hidden="false" customHeight="false" outlineLevel="0" collapsed="false">
      <c r="A984" s="18"/>
      <c r="B984" s="12"/>
      <c r="C984" s="13"/>
      <c r="D984" s="13"/>
      <c r="E984" s="12"/>
      <c r="F984" s="14"/>
      <c r="G984" s="12"/>
      <c r="H984" s="19" t="str">
        <f aca="false">IF(B984="","",IFERROR(INDEX(Prodotti!$B$5:$B$504,MATCH(B984,Prodotti!$A$5:$A$504,0)),"Codice non trovato"))</f>
        <v/>
      </c>
      <c r="I984" s="17" t="str">
        <f aca="false">IF(OR(D984="",F984=""),"",D984*F984)</f>
        <v/>
      </c>
      <c r="J984" s="17" t="str">
        <f aca="false">IF(OR(C984&lt;&gt;"Scarico",D984="",F984="",B984=""),"",D984*(F984-IFERROR(INDEX(Prodotti!$F$5:$F$504,MATCH(B984,Prodotti!$A$5:$A$504,0)),0)))</f>
        <v/>
      </c>
      <c r="K984" s="19" t="str">
        <f aca="false">IF(B984="","",IF(ISNA(MATCH(B984,Prodotti!$A$5:$A$504,0)),"Codice non trovato",IF(OR(C984="",D984=""),"Manca tipo o quantità",IF(C984="Scarico",IF(SUMIFS($D$5:D984,$B$5:B984,B984,$C$5:C984,"Carico")-SUMIFS($D$5:D984,$B$5:B984,B984,$C$5:C984,"Scarico")&lt;0,"Giacenza insufficiente",""),""))))</f>
        <v/>
      </c>
    </row>
    <row r="985" customFormat="false" ht="15" hidden="false" customHeight="false" outlineLevel="0" collapsed="false">
      <c r="A985" s="18"/>
      <c r="B985" s="12"/>
      <c r="C985" s="13"/>
      <c r="D985" s="13"/>
      <c r="E985" s="12"/>
      <c r="F985" s="14"/>
      <c r="G985" s="12"/>
      <c r="H985" s="19" t="str">
        <f aca="false">IF(B985="","",IFERROR(INDEX(Prodotti!$B$5:$B$504,MATCH(B985,Prodotti!$A$5:$A$504,0)),"Codice non trovato"))</f>
        <v/>
      </c>
      <c r="I985" s="17" t="str">
        <f aca="false">IF(OR(D985="",F985=""),"",D985*F985)</f>
        <v/>
      </c>
      <c r="J985" s="17" t="str">
        <f aca="false">IF(OR(C985&lt;&gt;"Scarico",D985="",F985="",B985=""),"",D985*(F985-IFERROR(INDEX(Prodotti!$F$5:$F$504,MATCH(B985,Prodotti!$A$5:$A$504,0)),0)))</f>
        <v/>
      </c>
      <c r="K985" s="19" t="str">
        <f aca="false">IF(B985="","",IF(ISNA(MATCH(B985,Prodotti!$A$5:$A$504,0)),"Codice non trovato",IF(OR(C985="",D985=""),"Manca tipo o quantità",IF(C985="Scarico",IF(SUMIFS($D$5:D985,$B$5:B985,B985,$C$5:C985,"Carico")-SUMIFS($D$5:D985,$B$5:B985,B985,$C$5:C985,"Scarico")&lt;0,"Giacenza insufficiente",""),""))))</f>
        <v/>
      </c>
    </row>
    <row r="986" customFormat="false" ht="15" hidden="false" customHeight="false" outlineLevel="0" collapsed="false">
      <c r="A986" s="18"/>
      <c r="B986" s="12"/>
      <c r="C986" s="13"/>
      <c r="D986" s="13"/>
      <c r="E986" s="12"/>
      <c r="F986" s="14"/>
      <c r="G986" s="12"/>
      <c r="H986" s="19" t="str">
        <f aca="false">IF(B986="","",IFERROR(INDEX(Prodotti!$B$5:$B$504,MATCH(B986,Prodotti!$A$5:$A$504,0)),"Codice non trovato"))</f>
        <v/>
      </c>
      <c r="I986" s="17" t="str">
        <f aca="false">IF(OR(D986="",F986=""),"",D986*F986)</f>
        <v/>
      </c>
      <c r="J986" s="17" t="str">
        <f aca="false">IF(OR(C986&lt;&gt;"Scarico",D986="",F986="",B986=""),"",D986*(F986-IFERROR(INDEX(Prodotti!$F$5:$F$504,MATCH(B986,Prodotti!$A$5:$A$504,0)),0)))</f>
        <v/>
      </c>
      <c r="K986" s="19" t="str">
        <f aca="false">IF(B986="","",IF(ISNA(MATCH(B986,Prodotti!$A$5:$A$504,0)),"Codice non trovato",IF(OR(C986="",D986=""),"Manca tipo o quantità",IF(C986="Scarico",IF(SUMIFS($D$5:D986,$B$5:B986,B986,$C$5:C986,"Carico")-SUMIFS($D$5:D986,$B$5:B986,B986,$C$5:C986,"Scarico")&lt;0,"Giacenza insufficiente",""),""))))</f>
        <v/>
      </c>
    </row>
    <row r="987" customFormat="false" ht="15" hidden="false" customHeight="false" outlineLevel="0" collapsed="false">
      <c r="A987" s="18"/>
      <c r="B987" s="12"/>
      <c r="C987" s="13"/>
      <c r="D987" s="13"/>
      <c r="E987" s="12"/>
      <c r="F987" s="14"/>
      <c r="G987" s="12"/>
      <c r="H987" s="19" t="str">
        <f aca="false">IF(B987="","",IFERROR(INDEX(Prodotti!$B$5:$B$504,MATCH(B987,Prodotti!$A$5:$A$504,0)),"Codice non trovato"))</f>
        <v/>
      </c>
      <c r="I987" s="17" t="str">
        <f aca="false">IF(OR(D987="",F987=""),"",D987*F987)</f>
        <v/>
      </c>
      <c r="J987" s="17" t="str">
        <f aca="false">IF(OR(C987&lt;&gt;"Scarico",D987="",F987="",B987=""),"",D987*(F987-IFERROR(INDEX(Prodotti!$F$5:$F$504,MATCH(B987,Prodotti!$A$5:$A$504,0)),0)))</f>
        <v/>
      </c>
      <c r="K987" s="19" t="str">
        <f aca="false">IF(B987="","",IF(ISNA(MATCH(B987,Prodotti!$A$5:$A$504,0)),"Codice non trovato",IF(OR(C987="",D987=""),"Manca tipo o quantità",IF(C987="Scarico",IF(SUMIFS($D$5:D987,$B$5:B987,B987,$C$5:C987,"Carico")-SUMIFS($D$5:D987,$B$5:B987,B987,$C$5:C987,"Scarico")&lt;0,"Giacenza insufficiente",""),""))))</f>
        <v/>
      </c>
    </row>
    <row r="988" customFormat="false" ht="15" hidden="false" customHeight="false" outlineLevel="0" collapsed="false">
      <c r="A988" s="18"/>
      <c r="B988" s="12"/>
      <c r="C988" s="13"/>
      <c r="D988" s="13"/>
      <c r="E988" s="12"/>
      <c r="F988" s="14"/>
      <c r="G988" s="12"/>
      <c r="H988" s="19" t="str">
        <f aca="false">IF(B988="","",IFERROR(INDEX(Prodotti!$B$5:$B$504,MATCH(B988,Prodotti!$A$5:$A$504,0)),"Codice non trovato"))</f>
        <v/>
      </c>
      <c r="I988" s="17" t="str">
        <f aca="false">IF(OR(D988="",F988=""),"",D988*F988)</f>
        <v/>
      </c>
      <c r="J988" s="17" t="str">
        <f aca="false">IF(OR(C988&lt;&gt;"Scarico",D988="",F988="",B988=""),"",D988*(F988-IFERROR(INDEX(Prodotti!$F$5:$F$504,MATCH(B988,Prodotti!$A$5:$A$504,0)),0)))</f>
        <v/>
      </c>
      <c r="K988" s="19" t="str">
        <f aca="false">IF(B988="","",IF(ISNA(MATCH(B988,Prodotti!$A$5:$A$504,0)),"Codice non trovato",IF(OR(C988="",D988=""),"Manca tipo o quantità",IF(C988="Scarico",IF(SUMIFS($D$5:D988,$B$5:B988,B988,$C$5:C988,"Carico")-SUMIFS($D$5:D988,$B$5:B988,B988,$C$5:C988,"Scarico")&lt;0,"Giacenza insufficiente",""),""))))</f>
        <v/>
      </c>
    </row>
    <row r="989" customFormat="false" ht="15" hidden="false" customHeight="false" outlineLevel="0" collapsed="false">
      <c r="A989" s="18"/>
      <c r="B989" s="12"/>
      <c r="C989" s="13"/>
      <c r="D989" s="13"/>
      <c r="E989" s="12"/>
      <c r="F989" s="14"/>
      <c r="G989" s="12"/>
      <c r="H989" s="19" t="str">
        <f aca="false">IF(B989="","",IFERROR(INDEX(Prodotti!$B$5:$B$504,MATCH(B989,Prodotti!$A$5:$A$504,0)),"Codice non trovato"))</f>
        <v/>
      </c>
      <c r="I989" s="17" t="str">
        <f aca="false">IF(OR(D989="",F989=""),"",D989*F989)</f>
        <v/>
      </c>
      <c r="J989" s="17" t="str">
        <f aca="false">IF(OR(C989&lt;&gt;"Scarico",D989="",F989="",B989=""),"",D989*(F989-IFERROR(INDEX(Prodotti!$F$5:$F$504,MATCH(B989,Prodotti!$A$5:$A$504,0)),0)))</f>
        <v/>
      </c>
      <c r="K989" s="19" t="str">
        <f aca="false">IF(B989="","",IF(ISNA(MATCH(B989,Prodotti!$A$5:$A$504,0)),"Codice non trovato",IF(OR(C989="",D989=""),"Manca tipo o quantità",IF(C989="Scarico",IF(SUMIFS($D$5:D989,$B$5:B989,B989,$C$5:C989,"Carico")-SUMIFS($D$5:D989,$B$5:B989,B989,$C$5:C989,"Scarico")&lt;0,"Giacenza insufficiente",""),""))))</f>
        <v/>
      </c>
    </row>
    <row r="990" customFormat="false" ht="15" hidden="false" customHeight="false" outlineLevel="0" collapsed="false">
      <c r="A990" s="18"/>
      <c r="B990" s="12"/>
      <c r="C990" s="13"/>
      <c r="D990" s="13"/>
      <c r="E990" s="12"/>
      <c r="F990" s="14"/>
      <c r="G990" s="12"/>
      <c r="H990" s="19" t="str">
        <f aca="false">IF(B990="","",IFERROR(INDEX(Prodotti!$B$5:$B$504,MATCH(B990,Prodotti!$A$5:$A$504,0)),"Codice non trovato"))</f>
        <v/>
      </c>
      <c r="I990" s="17" t="str">
        <f aca="false">IF(OR(D990="",F990=""),"",D990*F990)</f>
        <v/>
      </c>
      <c r="J990" s="17" t="str">
        <f aca="false">IF(OR(C990&lt;&gt;"Scarico",D990="",F990="",B990=""),"",D990*(F990-IFERROR(INDEX(Prodotti!$F$5:$F$504,MATCH(B990,Prodotti!$A$5:$A$504,0)),0)))</f>
        <v/>
      </c>
      <c r="K990" s="19" t="str">
        <f aca="false">IF(B990="","",IF(ISNA(MATCH(B990,Prodotti!$A$5:$A$504,0)),"Codice non trovato",IF(OR(C990="",D990=""),"Manca tipo o quantità",IF(C990="Scarico",IF(SUMIFS($D$5:D990,$B$5:B990,B990,$C$5:C990,"Carico")-SUMIFS($D$5:D990,$B$5:B990,B990,$C$5:C990,"Scarico")&lt;0,"Giacenza insufficiente",""),""))))</f>
        <v/>
      </c>
    </row>
    <row r="991" customFormat="false" ht="15" hidden="false" customHeight="false" outlineLevel="0" collapsed="false">
      <c r="A991" s="18"/>
      <c r="B991" s="12"/>
      <c r="C991" s="13"/>
      <c r="D991" s="13"/>
      <c r="E991" s="12"/>
      <c r="F991" s="14"/>
      <c r="G991" s="12"/>
      <c r="H991" s="19" t="str">
        <f aca="false">IF(B991="","",IFERROR(INDEX(Prodotti!$B$5:$B$504,MATCH(B991,Prodotti!$A$5:$A$504,0)),"Codice non trovato"))</f>
        <v/>
      </c>
      <c r="I991" s="17" t="str">
        <f aca="false">IF(OR(D991="",F991=""),"",D991*F991)</f>
        <v/>
      </c>
      <c r="J991" s="17" t="str">
        <f aca="false">IF(OR(C991&lt;&gt;"Scarico",D991="",F991="",B991=""),"",D991*(F991-IFERROR(INDEX(Prodotti!$F$5:$F$504,MATCH(B991,Prodotti!$A$5:$A$504,0)),0)))</f>
        <v/>
      </c>
      <c r="K991" s="19" t="str">
        <f aca="false">IF(B991="","",IF(ISNA(MATCH(B991,Prodotti!$A$5:$A$504,0)),"Codice non trovato",IF(OR(C991="",D991=""),"Manca tipo o quantità",IF(C991="Scarico",IF(SUMIFS($D$5:D991,$B$5:B991,B991,$C$5:C991,"Carico")-SUMIFS($D$5:D991,$B$5:B991,B991,$C$5:C991,"Scarico")&lt;0,"Giacenza insufficiente",""),""))))</f>
        <v/>
      </c>
    </row>
    <row r="992" customFormat="false" ht="15" hidden="false" customHeight="false" outlineLevel="0" collapsed="false">
      <c r="A992" s="18"/>
      <c r="B992" s="12"/>
      <c r="C992" s="13"/>
      <c r="D992" s="13"/>
      <c r="E992" s="12"/>
      <c r="F992" s="14"/>
      <c r="G992" s="12"/>
      <c r="H992" s="19" t="str">
        <f aca="false">IF(B992="","",IFERROR(INDEX(Prodotti!$B$5:$B$504,MATCH(B992,Prodotti!$A$5:$A$504,0)),"Codice non trovato"))</f>
        <v/>
      </c>
      <c r="I992" s="17" t="str">
        <f aca="false">IF(OR(D992="",F992=""),"",D992*F992)</f>
        <v/>
      </c>
      <c r="J992" s="17" t="str">
        <f aca="false">IF(OR(C992&lt;&gt;"Scarico",D992="",F992="",B992=""),"",D992*(F992-IFERROR(INDEX(Prodotti!$F$5:$F$504,MATCH(B992,Prodotti!$A$5:$A$504,0)),0)))</f>
        <v/>
      </c>
      <c r="K992" s="19" t="str">
        <f aca="false">IF(B992="","",IF(ISNA(MATCH(B992,Prodotti!$A$5:$A$504,0)),"Codice non trovato",IF(OR(C992="",D992=""),"Manca tipo o quantità",IF(C992="Scarico",IF(SUMIFS($D$5:D992,$B$5:B992,B992,$C$5:C992,"Carico")-SUMIFS($D$5:D992,$B$5:B992,B992,$C$5:C992,"Scarico")&lt;0,"Giacenza insufficiente",""),""))))</f>
        <v/>
      </c>
    </row>
    <row r="993" customFormat="false" ht="15" hidden="false" customHeight="false" outlineLevel="0" collapsed="false">
      <c r="A993" s="18"/>
      <c r="B993" s="12"/>
      <c r="C993" s="13"/>
      <c r="D993" s="13"/>
      <c r="E993" s="12"/>
      <c r="F993" s="14"/>
      <c r="G993" s="12"/>
      <c r="H993" s="19" t="str">
        <f aca="false">IF(B993="","",IFERROR(INDEX(Prodotti!$B$5:$B$504,MATCH(B993,Prodotti!$A$5:$A$504,0)),"Codice non trovato"))</f>
        <v/>
      </c>
      <c r="I993" s="17" t="str">
        <f aca="false">IF(OR(D993="",F993=""),"",D993*F993)</f>
        <v/>
      </c>
      <c r="J993" s="17" t="str">
        <f aca="false">IF(OR(C993&lt;&gt;"Scarico",D993="",F993="",B993=""),"",D993*(F993-IFERROR(INDEX(Prodotti!$F$5:$F$504,MATCH(B993,Prodotti!$A$5:$A$504,0)),0)))</f>
        <v/>
      </c>
      <c r="K993" s="19" t="str">
        <f aca="false">IF(B993="","",IF(ISNA(MATCH(B993,Prodotti!$A$5:$A$504,0)),"Codice non trovato",IF(OR(C993="",D993=""),"Manca tipo o quantità",IF(C993="Scarico",IF(SUMIFS($D$5:D993,$B$5:B993,B993,$C$5:C993,"Carico")-SUMIFS($D$5:D993,$B$5:B993,B993,$C$5:C993,"Scarico")&lt;0,"Giacenza insufficiente",""),""))))</f>
        <v/>
      </c>
    </row>
    <row r="994" customFormat="false" ht="15" hidden="false" customHeight="false" outlineLevel="0" collapsed="false">
      <c r="A994" s="18"/>
      <c r="B994" s="12"/>
      <c r="C994" s="13"/>
      <c r="D994" s="13"/>
      <c r="E994" s="12"/>
      <c r="F994" s="14"/>
      <c r="G994" s="12"/>
      <c r="H994" s="19" t="str">
        <f aca="false">IF(B994="","",IFERROR(INDEX(Prodotti!$B$5:$B$504,MATCH(B994,Prodotti!$A$5:$A$504,0)),"Codice non trovato"))</f>
        <v/>
      </c>
      <c r="I994" s="17" t="str">
        <f aca="false">IF(OR(D994="",F994=""),"",D994*F994)</f>
        <v/>
      </c>
      <c r="J994" s="17" t="str">
        <f aca="false">IF(OR(C994&lt;&gt;"Scarico",D994="",F994="",B994=""),"",D994*(F994-IFERROR(INDEX(Prodotti!$F$5:$F$504,MATCH(B994,Prodotti!$A$5:$A$504,0)),0)))</f>
        <v/>
      </c>
      <c r="K994" s="19" t="str">
        <f aca="false">IF(B994="","",IF(ISNA(MATCH(B994,Prodotti!$A$5:$A$504,0)),"Codice non trovato",IF(OR(C994="",D994=""),"Manca tipo o quantità",IF(C994="Scarico",IF(SUMIFS($D$5:D994,$B$5:B994,B994,$C$5:C994,"Carico")-SUMIFS($D$5:D994,$B$5:B994,B994,$C$5:C994,"Scarico")&lt;0,"Giacenza insufficiente",""),""))))</f>
        <v/>
      </c>
    </row>
    <row r="995" customFormat="false" ht="15" hidden="false" customHeight="false" outlineLevel="0" collapsed="false">
      <c r="A995" s="18"/>
      <c r="B995" s="12"/>
      <c r="C995" s="13"/>
      <c r="D995" s="13"/>
      <c r="E995" s="12"/>
      <c r="F995" s="14"/>
      <c r="G995" s="12"/>
      <c r="H995" s="19" t="str">
        <f aca="false">IF(B995="","",IFERROR(INDEX(Prodotti!$B$5:$B$504,MATCH(B995,Prodotti!$A$5:$A$504,0)),"Codice non trovato"))</f>
        <v/>
      </c>
      <c r="I995" s="17" t="str">
        <f aca="false">IF(OR(D995="",F995=""),"",D995*F995)</f>
        <v/>
      </c>
      <c r="J995" s="17" t="str">
        <f aca="false">IF(OR(C995&lt;&gt;"Scarico",D995="",F995="",B995=""),"",D995*(F995-IFERROR(INDEX(Prodotti!$F$5:$F$504,MATCH(B995,Prodotti!$A$5:$A$504,0)),0)))</f>
        <v/>
      </c>
      <c r="K995" s="19" t="str">
        <f aca="false">IF(B995="","",IF(ISNA(MATCH(B995,Prodotti!$A$5:$A$504,0)),"Codice non trovato",IF(OR(C995="",D995=""),"Manca tipo o quantità",IF(C995="Scarico",IF(SUMIFS($D$5:D995,$B$5:B995,B995,$C$5:C995,"Carico")-SUMIFS($D$5:D995,$B$5:B995,B995,$C$5:C995,"Scarico")&lt;0,"Giacenza insufficiente",""),""))))</f>
        <v/>
      </c>
    </row>
    <row r="996" customFormat="false" ht="15" hidden="false" customHeight="false" outlineLevel="0" collapsed="false">
      <c r="A996" s="18"/>
      <c r="B996" s="12"/>
      <c r="C996" s="13"/>
      <c r="D996" s="13"/>
      <c r="E996" s="12"/>
      <c r="F996" s="14"/>
      <c r="G996" s="12"/>
      <c r="H996" s="19" t="str">
        <f aca="false">IF(B996="","",IFERROR(INDEX(Prodotti!$B$5:$B$504,MATCH(B996,Prodotti!$A$5:$A$504,0)),"Codice non trovato"))</f>
        <v/>
      </c>
      <c r="I996" s="17" t="str">
        <f aca="false">IF(OR(D996="",F996=""),"",D996*F996)</f>
        <v/>
      </c>
      <c r="J996" s="17" t="str">
        <f aca="false">IF(OR(C996&lt;&gt;"Scarico",D996="",F996="",B996=""),"",D996*(F996-IFERROR(INDEX(Prodotti!$F$5:$F$504,MATCH(B996,Prodotti!$A$5:$A$504,0)),0)))</f>
        <v/>
      </c>
      <c r="K996" s="19" t="str">
        <f aca="false">IF(B996="","",IF(ISNA(MATCH(B996,Prodotti!$A$5:$A$504,0)),"Codice non trovato",IF(OR(C996="",D996=""),"Manca tipo o quantità",IF(C996="Scarico",IF(SUMIFS($D$5:D996,$B$5:B996,B996,$C$5:C996,"Carico")-SUMIFS($D$5:D996,$B$5:B996,B996,$C$5:C996,"Scarico")&lt;0,"Giacenza insufficiente",""),""))))</f>
        <v/>
      </c>
    </row>
    <row r="997" customFormat="false" ht="15" hidden="false" customHeight="false" outlineLevel="0" collapsed="false">
      <c r="A997" s="18"/>
      <c r="B997" s="12"/>
      <c r="C997" s="13"/>
      <c r="D997" s="13"/>
      <c r="E997" s="12"/>
      <c r="F997" s="14"/>
      <c r="G997" s="12"/>
      <c r="H997" s="19" t="str">
        <f aca="false">IF(B997="","",IFERROR(INDEX(Prodotti!$B$5:$B$504,MATCH(B997,Prodotti!$A$5:$A$504,0)),"Codice non trovato"))</f>
        <v/>
      </c>
      <c r="I997" s="17" t="str">
        <f aca="false">IF(OR(D997="",F997=""),"",D997*F997)</f>
        <v/>
      </c>
      <c r="J997" s="17" t="str">
        <f aca="false">IF(OR(C997&lt;&gt;"Scarico",D997="",F997="",B997=""),"",D997*(F997-IFERROR(INDEX(Prodotti!$F$5:$F$504,MATCH(B997,Prodotti!$A$5:$A$504,0)),0)))</f>
        <v/>
      </c>
      <c r="K997" s="19" t="str">
        <f aca="false">IF(B997="","",IF(ISNA(MATCH(B997,Prodotti!$A$5:$A$504,0)),"Codice non trovato",IF(OR(C997="",D997=""),"Manca tipo o quantità",IF(C997="Scarico",IF(SUMIFS($D$5:D997,$B$5:B997,B997,$C$5:C997,"Carico")-SUMIFS($D$5:D997,$B$5:B997,B997,$C$5:C997,"Scarico")&lt;0,"Giacenza insufficiente",""),""))))</f>
        <v/>
      </c>
    </row>
    <row r="998" customFormat="false" ht="15" hidden="false" customHeight="false" outlineLevel="0" collapsed="false">
      <c r="A998" s="18"/>
      <c r="B998" s="12"/>
      <c r="C998" s="13"/>
      <c r="D998" s="13"/>
      <c r="E998" s="12"/>
      <c r="F998" s="14"/>
      <c r="G998" s="12"/>
      <c r="H998" s="19" t="str">
        <f aca="false">IF(B998="","",IFERROR(INDEX(Prodotti!$B$5:$B$504,MATCH(B998,Prodotti!$A$5:$A$504,0)),"Codice non trovato"))</f>
        <v/>
      </c>
      <c r="I998" s="17" t="str">
        <f aca="false">IF(OR(D998="",F998=""),"",D998*F998)</f>
        <v/>
      </c>
      <c r="J998" s="17" t="str">
        <f aca="false">IF(OR(C998&lt;&gt;"Scarico",D998="",F998="",B998=""),"",D998*(F998-IFERROR(INDEX(Prodotti!$F$5:$F$504,MATCH(B998,Prodotti!$A$5:$A$504,0)),0)))</f>
        <v/>
      </c>
      <c r="K998" s="19" t="str">
        <f aca="false">IF(B998="","",IF(ISNA(MATCH(B998,Prodotti!$A$5:$A$504,0)),"Codice non trovato",IF(OR(C998="",D998=""),"Manca tipo o quantità",IF(C998="Scarico",IF(SUMIFS($D$5:D998,$B$5:B998,B998,$C$5:C998,"Carico")-SUMIFS($D$5:D998,$B$5:B998,B998,$C$5:C998,"Scarico")&lt;0,"Giacenza insufficiente",""),""))))</f>
        <v/>
      </c>
    </row>
    <row r="999" customFormat="false" ht="15" hidden="false" customHeight="false" outlineLevel="0" collapsed="false">
      <c r="A999" s="18"/>
      <c r="B999" s="12"/>
      <c r="C999" s="13"/>
      <c r="D999" s="13"/>
      <c r="E999" s="12"/>
      <c r="F999" s="14"/>
      <c r="G999" s="12"/>
      <c r="H999" s="19" t="str">
        <f aca="false">IF(B999="","",IFERROR(INDEX(Prodotti!$B$5:$B$504,MATCH(B999,Prodotti!$A$5:$A$504,0)),"Codice non trovato"))</f>
        <v/>
      </c>
      <c r="I999" s="17" t="str">
        <f aca="false">IF(OR(D999="",F999=""),"",D999*F999)</f>
        <v/>
      </c>
      <c r="J999" s="17" t="str">
        <f aca="false">IF(OR(C999&lt;&gt;"Scarico",D999="",F999="",B999=""),"",D999*(F999-IFERROR(INDEX(Prodotti!$F$5:$F$504,MATCH(B999,Prodotti!$A$5:$A$504,0)),0)))</f>
        <v/>
      </c>
      <c r="K999" s="19" t="str">
        <f aca="false">IF(B999="","",IF(ISNA(MATCH(B999,Prodotti!$A$5:$A$504,0)),"Codice non trovato",IF(OR(C999="",D999=""),"Manca tipo o quantità",IF(C999="Scarico",IF(SUMIFS($D$5:D999,$B$5:B999,B999,$C$5:C999,"Carico")-SUMIFS($D$5:D999,$B$5:B999,B999,$C$5:C999,"Scarico")&lt;0,"Giacenza insufficiente",""),""))))</f>
        <v/>
      </c>
    </row>
    <row r="1000" customFormat="false" ht="15" hidden="false" customHeight="false" outlineLevel="0" collapsed="false">
      <c r="A1000" s="18"/>
      <c r="B1000" s="12"/>
      <c r="C1000" s="13"/>
      <c r="D1000" s="13"/>
      <c r="E1000" s="12"/>
      <c r="F1000" s="14"/>
      <c r="G1000" s="12"/>
      <c r="H1000" s="19" t="str">
        <f aca="false">IF(B1000="","",IFERROR(INDEX(Prodotti!$B$5:$B$504,MATCH(B1000,Prodotti!$A$5:$A$504,0)),"Codice non trovato"))</f>
        <v/>
      </c>
      <c r="I1000" s="17" t="str">
        <f aca="false">IF(OR(D1000="",F1000=""),"",D1000*F1000)</f>
        <v/>
      </c>
      <c r="J1000" s="17" t="str">
        <f aca="false">IF(OR(C1000&lt;&gt;"Scarico",D1000="",F1000="",B1000=""),"",D1000*(F1000-IFERROR(INDEX(Prodotti!$F$5:$F$504,MATCH(B1000,Prodotti!$A$5:$A$504,0)),0)))</f>
        <v/>
      </c>
      <c r="K1000" s="19" t="str">
        <f aca="false">IF(B1000="","",IF(ISNA(MATCH(B1000,Prodotti!$A$5:$A$504,0)),"Codice non trovato",IF(OR(C1000="",D1000=""),"Manca tipo o quantità",IF(C1000="Scarico",IF(SUMIFS($D$5:D1000,$B$5:B1000,B1000,$C$5:C1000,"Carico")-SUMIFS($D$5:D1000,$B$5:B1000,B1000,$C$5:C1000,"Scarico")&lt;0,"Giacenza insufficiente",""),""))))</f>
        <v/>
      </c>
    </row>
    <row r="1001" customFormat="false" ht="15" hidden="false" customHeight="false" outlineLevel="0" collapsed="false">
      <c r="A1001" s="18"/>
      <c r="B1001" s="12"/>
      <c r="C1001" s="13"/>
      <c r="D1001" s="13"/>
      <c r="E1001" s="12"/>
      <c r="F1001" s="14"/>
      <c r="G1001" s="12"/>
      <c r="H1001" s="19" t="str">
        <f aca="false">IF(B1001="","",IFERROR(INDEX(Prodotti!$B$5:$B$504,MATCH(B1001,Prodotti!$A$5:$A$504,0)),"Codice non trovato"))</f>
        <v/>
      </c>
      <c r="I1001" s="17" t="str">
        <f aca="false">IF(OR(D1001="",F1001=""),"",D1001*F1001)</f>
        <v/>
      </c>
      <c r="J1001" s="17" t="str">
        <f aca="false">IF(OR(C1001&lt;&gt;"Scarico",D1001="",F1001="",B1001=""),"",D1001*(F1001-IFERROR(INDEX(Prodotti!$F$5:$F$504,MATCH(B1001,Prodotti!$A$5:$A$504,0)),0)))</f>
        <v/>
      </c>
      <c r="K1001" s="19" t="str">
        <f aca="false">IF(B1001="","",IF(ISNA(MATCH(B1001,Prodotti!$A$5:$A$504,0)),"Codice non trovato",IF(OR(C1001="",D1001=""),"Manca tipo o quantità",IF(C1001="Scarico",IF(SUMIFS($D$5:D1001,$B$5:B1001,B1001,$C$5:C1001,"Carico")-SUMIFS($D$5:D1001,$B$5:B1001,B1001,$C$5:C1001,"Scarico")&lt;0,"Giacenza insufficiente",""),""))))</f>
        <v/>
      </c>
    </row>
    <row r="1002" customFormat="false" ht="15" hidden="false" customHeight="false" outlineLevel="0" collapsed="false">
      <c r="A1002" s="18"/>
      <c r="B1002" s="12"/>
      <c r="C1002" s="13"/>
      <c r="D1002" s="13"/>
      <c r="E1002" s="12"/>
      <c r="F1002" s="14"/>
      <c r="G1002" s="12"/>
      <c r="H1002" s="19" t="str">
        <f aca="false">IF(B1002="","",IFERROR(INDEX(Prodotti!$B$5:$B$504,MATCH(B1002,Prodotti!$A$5:$A$504,0)),"Codice non trovato"))</f>
        <v/>
      </c>
      <c r="I1002" s="17" t="str">
        <f aca="false">IF(OR(D1002="",F1002=""),"",D1002*F1002)</f>
        <v/>
      </c>
      <c r="J1002" s="17" t="str">
        <f aca="false">IF(OR(C1002&lt;&gt;"Scarico",D1002="",F1002="",B1002=""),"",D1002*(F1002-IFERROR(INDEX(Prodotti!$F$5:$F$504,MATCH(B1002,Prodotti!$A$5:$A$504,0)),0)))</f>
        <v/>
      </c>
      <c r="K1002" s="19" t="str">
        <f aca="false">IF(B1002="","",IF(ISNA(MATCH(B1002,Prodotti!$A$5:$A$504,0)),"Codice non trovato",IF(OR(C1002="",D1002=""),"Manca tipo o quantità",IF(C1002="Scarico",IF(SUMIFS($D$5:D1002,$B$5:B1002,B1002,$C$5:C1002,"Carico")-SUMIFS($D$5:D1002,$B$5:B1002,B1002,$C$5:C1002,"Scarico")&lt;0,"Giacenza insufficiente",""),""))))</f>
        <v/>
      </c>
    </row>
    <row r="1003" customFormat="false" ht="15" hidden="false" customHeight="false" outlineLevel="0" collapsed="false">
      <c r="A1003" s="18"/>
      <c r="B1003" s="12"/>
      <c r="C1003" s="13"/>
      <c r="D1003" s="13"/>
      <c r="E1003" s="12"/>
      <c r="F1003" s="14"/>
      <c r="G1003" s="12"/>
      <c r="H1003" s="19" t="str">
        <f aca="false">IF(B1003="","",IFERROR(INDEX(Prodotti!$B$5:$B$504,MATCH(B1003,Prodotti!$A$5:$A$504,0)),"Codice non trovato"))</f>
        <v/>
      </c>
      <c r="I1003" s="17" t="str">
        <f aca="false">IF(OR(D1003="",F1003=""),"",D1003*F1003)</f>
        <v/>
      </c>
      <c r="J1003" s="17" t="str">
        <f aca="false">IF(OR(C1003&lt;&gt;"Scarico",D1003="",F1003="",B1003=""),"",D1003*(F1003-IFERROR(INDEX(Prodotti!$F$5:$F$504,MATCH(B1003,Prodotti!$A$5:$A$504,0)),0)))</f>
        <v/>
      </c>
      <c r="K1003" s="19" t="str">
        <f aca="false">IF(B1003="","",IF(ISNA(MATCH(B1003,Prodotti!$A$5:$A$504,0)),"Codice non trovato",IF(OR(C1003="",D1003=""),"Manca tipo o quantità",IF(C1003="Scarico",IF(SUMIFS($D$5:D1003,$B$5:B1003,B1003,$C$5:C1003,"Carico")-SUMIFS($D$5:D1003,$B$5:B1003,B1003,$C$5:C1003,"Scarico")&lt;0,"Giacenza insufficiente",""),""))))</f>
        <v/>
      </c>
    </row>
    <row r="1004" customFormat="false" ht="15" hidden="false" customHeight="false" outlineLevel="0" collapsed="false">
      <c r="A1004" s="18"/>
      <c r="B1004" s="12"/>
      <c r="C1004" s="13"/>
      <c r="D1004" s="13"/>
      <c r="E1004" s="12"/>
      <c r="F1004" s="14"/>
      <c r="G1004" s="12"/>
      <c r="H1004" s="19" t="str">
        <f aca="false">IF(B1004="","",IFERROR(INDEX(Prodotti!$B$5:$B$504,MATCH(B1004,Prodotti!$A$5:$A$504,0)),"Codice non trovato"))</f>
        <v/>
      </c>
      <c r="I1004" s="17" t="str">
        <f aca="false">IF(OR(D1004="",F1004=""),"",D1004*F1004)</f>
        <v/>
      </c>
      <c r="J1004" s="17" t="str">
        <f aca="false">IF(OR(C1004&lt;&gt;"Scarico",D1004="",F1004="",B1004=""),"",D1004*(F1004-IFERROR(INDEX(Prodotti!$F$5:$F$504,MATCH(B1004,Prodotti!$A$5:$A$504,0)),0)))</f>
        <v/>
      </c>
      <c r="K1004" s="19" t="str">
        <f aca="false">IF(B1004="","",IF(ISNA(MATCH(B1004,Prodotti!$A$5:$A$504,0)),"Codice non trovato",IF(OR(C1004="",D1004=""),"Manca tipo o quantità",IF(C1004="Scarico",IF(SUMIFS($D$5:D1004,$B$5:B1004,B1004,$C$5:C1004,"Carico")-SUMIFS($D$5:D1004,$B$5:B1004,B1004,$C$5:C1004,"Scarico")&lt;0,"Giacenza insufficiente",""),""))))</f>
        <v/>
      </c>
    </row>
    <row r="1005" customFormat="false" ht="15" hidden="false" customHeight="false" outlineLevel="0" collapsed="false">
      <c r="A1005" s="18"/>
      <c r="B1005" s="12"/>
      <c r="C1005" s="13"/>
      <c r="D1005" s="13"/>
      <c r="E1005" s="12"/>
      <c r="F1005" s="14"/>
      <c r="G1005" s="12"/>
      <c r="H1005" s="19" t="str">
        <f aca="false">IF(B1005="","",IFERROR(INDEX(Prodotti!$B$5:$B$504,MATCH(B1005,Prodotti!$A$5:$A$504,0)),"Codice non trovato"))</f>
        <v/>
      </c>
      <c r="I1005" s="17" t="str">
        <f aca="false">IF(OR(D1005="",F1005=""),"",D1005*F1005)</f>
        <v/>
      </c>
      <c r="J1005" s="17" t="str">
        <f aca="false">IF(OR(C1005&lt;&gt;"Scarico",D1005="",F1005="",B1005=""),"",D1005*(F1005-IFERROR(INDEX(Prodotti!$F$5:$F$504,MATCH(B1005,Prodotti!$A$5:$A$504,0)),0)))</f>
        <v/>
      </c>
      <c r="K1005" s="19" t="str">
        <f aca="false">IF(B1005="","",IF(ISNA(MATCH(B1005,Prodotti!$A$5:$A$504,0)),"Codice non trovato",IF(OR(C1005="",D1005=""),"Manca tipo o quantità",IF(C1005="Scarico",IF(SUMIFS($D$5:D1005,$B$5:B1005,B1005,$C$5:C1005,"Carico")-SUMIFS($D$5:D1005,$B$5:B1005,B1005,$C$5:C1005,"Scarico")&lt;0,"Giacenza insufficiente",""),""))))</f>
        <v/>
      </c>
    </row>
    <row r="1006" customFormat="false" ht="15" hidden="false" customHeight="false" outlineLevel="0" collapsed="false">
      <c r="A1006" s="18"/>
      <c r="B1006" s="12"/>
      <c r="C1006" s="13"/>
      <c r="D1006" s="13"/>
      <c r="E1006" s="12"/>
      <c r="F1006" s="14"/>
      <c r="G1006" s="12"/>
      <c r="H1006" s="19" t="str">
        <f aca="false">IF(B1006="","",IFERROR(INDEX(Prodotti!$B$5:$B$504,MATCH(B1006,Prodotti!$A$5:$A$504,0)),"Codice non trovato"))</f>
        <v/>
      </c>
      <c r="I1006" s="17" t="str">
        <f aca="false">IF(OR(D1006="",F1006=""),"",D1006*F1006)</f>
        <v/>
      </c>
      <c r="J1006" s="17" t="str">
        <f aca="false">IF(OR(C1006&lt;&gt;"Scarico",D1006="",F1006="",B1006=""),"",D1006*(F1006-IFERROR(INDEX(Prodotti!$F$5:$F$504,MATCH(B1006,Prodotti!$A$5:$A$504,0)),0)))</f>
        <v/>
      </c>
      <c r="K1006" s="19" t="str">
        <f aca="false">IF(B1006="","",IF(ISNA(MATCH(B1006,Prodotti!$A$5:$A$504,0)),"Codice non trovato",IF(OR(C1006="",D1006=""),"Manca tipo o quantità",IF(C1006="Scarico",IF(SUMIFS($D$5:D1006,$B$5:B1006,B1006,$C$5:C1006,"Carico")-SUMIFS($D$5:D1006,$B$5:B1006,B1006,$C$5:C1006,"Scarico")&lt;0,"Giacenza insufficiente",""),""))))</f>
        <v/>
      </c>
    </row>
    <row r="1007" customFormat="false" ht="15" hidden="false" customHeight="false" outlineLevel="0" collapsed="false">
      <c r="A1007" s="18"/>
      <c r="B1007" s="12"/>
      <c r="C1007" s="13"/>
      <c r="D1007" s="13"/>
      <c r="E1007" s="12"/>
      <c r="F1007" s="14"/>
      <c r="G1007" s="12"/>
      <c r="H1007" s="19" t="str">
        <f aca="false">IF(B1007="","",IFERROR(INDEX(Prodotti!$B$5:$B$504,MATCH(B1007,Prodotti!$A$5:$A$504,0)),"Codice non trovato"))</f>
        <v/>
      </c>
      <c r="I1007" s="17" t="str">
        <f aca="false">IF(OR(D1007="",F1007=""),"",D1007*F1007)</f>
        <v/>
      </c>
      <c r="J1007" s="17" t="str">
        <f aca="false">IF(OR(C1007&lt;&gt;"Scarico",D1007="",F1007="",B1007=""),"",D1007*(F1007-IFERROR(INDEX(Prodotti!$F$5:$F$504,MATCH(B1007,Prodotti!$A$5:$A$504,0)),0)))</f>
        <v/>
      </c>
      <c r="K1007" s="19" t="str">
        <f aca="false">IF(B1007="","",IF(ISNA(MATCH(B1007,Prodotti!$A$5:$A$504,0)),"Codice non trovato",IF(OR(C1007="",D1007=""),"Manca tipo o quantità",IF(C1007="Scarico",IF(SUMIFS($D$5:D1007,$B$5:B1007,B1007,$C$5:C1007,"Carico")-SUMIFS($D$5:D1007,$B$5:B1007,B1007,$C$5:C1007,"Scarico")&lt;0,"Giacenza insufficiente",""),""))))</f>
        <v/>
      </c>
    </row>
    <row r="1008" customFormat="false" ht="15" hidden="false" customHeight="false" outlineLevel="0" collapsed="false">
      <c r="A1008" s="18"/>
      <c r="B1008" s="12"/>
      <c r="C1008" s="13"/>
      <c r="D1008" s="13"/>
      <c r="E1008" s="12"/>
      <c r="F1008" s="14"/>
      <c r="G1008" s="12"/>
      <c r="H1008" s="19" t="str">
        <f aca="false">IF(B1008="","",IFERROR(INDEX(Prodotti!$B$5:$B$504,MATCH(B1008,Prodotti!$A$5:$A$504,0)),"Codice non trovato"))</f>
        <v/>
      </c>
      <c r="I1008" s="17" t="str">
        <f aca="false">IF(OR(D1008="",F1008=""),"",D1008*F1008)</f>
        <v/>
      </c>
      <c r="J1008" s="17" t="str">
        <f aca="false">IF(OR(C1008&lt;&gt;"Scarico",D1008="",F1008="",B1008=""),"",D1008*(F1008-IFERROR(INDEX(Prodotti!$F$5:$F$504,MATCH(B1008,Prodotti!$A$5:$A$504,0)),0)))</f>
        <v/>
      </c>
      <c r="K1008" s="19" t="str">
        <f aca="false">IF(B1008="","",IF(ISNA(MATCH(B1008,Prodotti!$A$5:$A$504,0)),"Codice non trovato",IF(OR(C1008="",D1008=""),"Manca tipo o quantità",IF(C1008="Scarico",IF(SUMIFS($D$5:D1008,$B$5:B1008,B1008,$C$5:C1008,"Carico")-SUMIFS($D$5:D1008,$B$5:B1008,B1008,$C$5:C1008,"Scarico")&lt;0,"Giacenza insufficiente",""),""))))</f>
        <v/>
      </c>
    </row>
    <row r="1009" customFormat="false" ht="15" hidden="false" customHeight="false" outlineLevel="0" collapsed="false">
      <c r="A1009" s="18"/>
      <c r="B1009" s="12"/>
      <c r="C1009" s="13"/>
      <c r="D1009" s="13"/>
      <c r="E1009" s="12"/>
      <c r="F1009" s="14"/>
      <c r="G1009" s="12"/>
      <c r="H1009" s="19" t="str">
        <f aca="false">IF(B1009="","",IFERROR(INDEX(Prodotti!$B$5:$B$504,MATCH(B1009,Prodotti!$A$5:$A$504,0)),"Codice non trovato"))</f>
        <v/>
      </c>
      <c r="I1009" s="17" t="str">
        <f aca="false">IF(OR(D1009="",F1009=""),"",D1009*F1009)</f>
        <v/>
      </c>
      <c r="J1009" s="17" t="str">
        <f aca="false">IF(OR(C1009&lt;&gt;"Scarico",D1009="",F1009="",B1009=""),"",D1009*(F1009-IFERROR(INDEX(Prodotti!$F$5:$F$504,MATCH(B1009,Prodotti!$A$5:$A$504,0)),0)))</f>
        <v/>
      </c>
      <c r="K1009" s="19" t="str">
        <f aca="false">IF(B1009="","",IF(ISNA(MATCH(B1009,Prodotti!$A$5:$A$504,0)),"Codice non trovato",IF(OR(C1009="",D1009=""),"Manca tipo o quantità",IF(C1009="Scarico",IF(SUMIFS($D$5:D1009,$B$5:B1009,B1009,$C$5:C1009,"Carico")-SUMIFS($D$5:D1009,$B$5:B1009,B1009,$C$5:C1009,"Scarico")&lt;0,"Giacenza insufficiente",""),""))))</f>
        <v/>
      </c>
    </row>
    <row r="1010" customFormat="false" ht="15" hidden="false" customHeight="false" outlineLevel="0" collapsed="false">
      <c r="A1010" s="18"/>
      <c r="B1010" s="12"/>
      <c r="C1010" s="13"/>
      <c r="D1010" s="13"/>
      <c r="E1010" s="12"/>
      <c r="F1010" s="14"/>
      <c r="G1010" s="12"/>
      <c r="H1010" s="19" t="str">
        <f aca="false">IF(B1010="","",IFERROR(INDEX(Prodotti!$B$5:$B$504,MATCH(B1010,Prodotti!$A$5:$A$504,0)),"Codice non trovato"))</f>
        <v/>
      </c>
      <c r="I1010" s="17" t="str">
        <f aca="false">IF(OR(D1010="",F1010=""),"",D1010*F1010)</f>
        <v/>
      </c>
      <c r="J1010" s="17" t="str">
        <f aca="false">IF(OR(C1010&lt;&gt;"Scarico",D1010="",F1010="",B1010=""),"",D1010*(F1010-IFERROR(INDEX(Prodotti!$F$5:$F$504,MATCH(B1010,Prodotti!$A$5:$A$504,0)),0)))</f>
        <v/>
      </c>
      <c r="K1010" s="19" t="str">
        <f aca="false">IF(B1010="","",IF(ISNA(MATCH(B1010,Prodotti!$A$5:$A$504,0)),"Codice non trovato",IF(OR(C1010="",D1010=""),"Manca tipo o quantità",IF(C1010="Scarico",IF(SUMIFS($D$5:D1010,$B$5:B1010,B1010,$C$5:C1010,"Carico")-SUMIFS($D$5:D1010,$B$5:B1010,B1010,$C$5:C1010,"Scarico")&lt;0,"Giacenza insufficiente",""),""))))</f>
        <v/>
      </c>
    </row>
    <row r="1011" customFormat="false" ht="15" hidden="false" customHeight="false" outlineLevel="0" collapsed="false">
      <c r="A1011" s="18"/>
      <c r="B1011" s="12"/>
      <c r="C1011" s="13"/>
      <c r="D1011" s="13"/>
      <c r="E1011" s="12"/>
      <c r="F1011" s="14"/>
      <c r="G1011" s="12"/>
      <c r="H1011" s="19" t="str">
        <f aca="false">IF(B1011="","",IFERROR(INDEX(Prodotti!$B$5:$B$504,MATCH(B1011,Prodotti!$A$5:$A$504,0)),"Codice non trovato"))</f>
        <v/>
      </c>
      <c r="I1011" s="17" t="str">
        <f aca="false">IF(OR(D1011="",F1011=""),"",D1011*F1011)</f>
        <v/>
      </c>
      <c r="J1011" s="17" t="str">
        <f aca="false">IF(OR(C1011&lt;&gt;"Scarico",D1011="",F1011="",B1011=""),"",D1011*(F1011-IFERROR(INDEX(Prodotti!$F$5:$F$504,MATCH(B1011,Prodotti!$A$5:$A$504,0)),0)))</f>
        <v/>
      </c>
      <c r="K1011" s="19" t="str">
        <f aca="false">IF(B1011="","",IF(ISNA(MATCH(B1011,Prodotti!$A$5:$A$504,0)),"Codice non trovato",IF(OR(C1011="",D1011=""),"Manca tipo o quantità",IF(C1011="Scarico",IF(SUMIFS($D$5:D1011,$B$5:B1011,B1011,$C$5:C1011,"Carico")-SUMIFS($D$5:D1011,$B$5:B1011,B1011,$C$5:C1011,"Scarico")&lt;0,"Giacenza insufficiente",""),""))))</f>
        <v/>
      </c>
    </row>
    <row r="1012" customFormat="false" ht="15" hidden="false" customHeight="false" outlineLevel="0" collapsed="false">
      <c r="A1012" s="18"/>
      <c r="B1012" s="12"/>
      <c r="C1012" s="13"/>
      <c r="D1012" s="13"/>
      <c r="E1012" s="12"/>
      <c r="F1012" s="14"/>
      <c r="G1012" s="12"/>
      <c r="H1012" s="19" t="str">
        <f aca="false">IF(B1012="","",IFERROR(INDEX(Prodotti!$B$5:$B$504,MATCH(B1012,Prodotti!$A$5:$A$504,0)),"Codice non trovato"))</f>
        <v/>
      </c>
      <c r="I1012" s="17" t="str">
        <f aca="false">IF(OR(D1012="",F1012=""),"",D1012*F1012)</f>
        <v/>
      </c>
      <c r="J1012" s="17" t="str">
        <f aca="false">IF(OR(C1012&lt;&gt;"Scarico",D1012="",F1012="",B1012=""),"",D1012*(F1012-IFERROR(INDEX(Prodotti!$F$5:$F$504,MATCH(B1012,Prodotti!$A$5:$A$504,0)),0)))</f>
        <v/>
      </c>
      <c r="K1012" s="19" t="str">
        <f aca="false">IF(B1012="","",IF(ISNA(MATCH(B1012,Prodotti!$A$5:$A$504,0)),"Codice non trovato",IF(OR(C1012="",D1012=""),"Manca tipo o quantità",IF(C1012="Scarico",IF(SUMIFS($D$5:D1012,$B$5:B1012,B1012,$C$5:C1012,"Carico")-SUMIFS($D$5:D1012,$B$5:B1012,B1012,$C$5:C1012,"Scarico")&lt;0,"Giacenza insufficiente",""),""))))</f>
        <v/>
      </c>
    </row>
    <row r="1013" customFormat="false" ht="15" hidden="false" customHeight="false" outlineLevel="0" collapsed="false">
      <c r="A1013" s="18"/>
      <c r="B1013" s="12"/>
      <c r="C1013" s="13"/>
      <c r="D1013" s="13"/>
      <c r="E1013" s="12"/>
      <c r="F1013" s="14"/>
      <c r="G1013" s="12"/>
      <c r="H1013" s="19" t="str">
        <f aca="false">IF(B1013="","",IFERROR(INDEX(Prodotti!$B$5:$B$504,MATCH(B1013,Prodotti!$A$5:$A$504,0)),"Codice non trovato"))</f>
        <v/>
      </c>
      <c r="I1013" s="17" t="str">
        <f aca="false">IF(OR(D1013="",F1013=""),"",D1013*F1013)</f>
        <v/>
      </c>
      <c r="J1013" s="17" t="str">
        <f aca="false">IF(OR(C1013&lt;&gt;"Scarico",D1013="",F1013="",B1013=""),"",D1013*(F1013-IFERROR(INDEX(Prodotti!$F$5:$F$504,MATCH(B1013,Prodotti!$A$5:$A$504,0)),0)))</f>
        <v/>
      </c>
      <c r="K1013" s="19" t="str">
        <f aca="false">IF(B1013="","",IF(ISNA(MATCH(B1013,Prodotti!$A$5:$A$504,0)),"Codice non trovato",IF(OR(C1013="",D1013=""),"Manca tipo o quantità",IF(C1013="Scarico",IF(SUMIFS($D$5:D1013,$B$5:B1013,B1013,$C$5:C1013,"Carico")-SUMIFS($D$5:D1013,$B$5:B1013,B1013,$C$5:C1013,"Scarico")&lt;0,"Giacenza insufficiente",""),""))))</f>
        <v/>
      </c>
    </row>
    <row r="1014" customFormat="false" ht="15" hidden="false" customHeight="false" outlineLevel="0" collapsed="false">
      <c r="A1014" s="18"/>
      <c r="B1014" s="12"/>
      <c r="C1014" s="13"/>
      <c r="D1014" s="13"/>
      <c r="E1014" s="12"/>
      <c r="F1014" s="14"/>
      <c r="G1014" s="12"/>
      <c r="H1014" s="19" t="str">
        <f aca="false">IF(B1014="","",IFERROR(INDEX(Prodotti!$B$5:$B$504,MATCH(B1014,Prodotti!$A$5:$A$504,0)),"Codice non trovato"))</f>
        <v/>
      </c>
      <c r="I1014" s="17" t="str">
        <f aca="false">IF(OR(D1014="",F1014=""),"",D1014*F1014)</f>
        <v/>
      </c>
      <c r="J1014" s="17" t="str">
        <f aca="false">IF(OR(C1014&lt;&gt;"Scarico",D1014="",F1014="",B1014=""),"",D1014*(F1014-IFERROR(INDEX(Prodotti!$F$5:$F$504,MATCH(B1014,Prodotti!$A$5:$A$504,0)),0)))</f>
        <v/>
      </c>
      <c r="K1014" s="19" t="str">
        <f aca="false">IF(B1014="","",IF(ISNA(MATCH(B1014,Prodotti!$A$5:$A$504,0)),"Codice non trovato",IF(OR(C1014="",D1014=""),"Manca tipo o quantità",IF(C1014="Scarico",IF(SUMIFS($D$5:D1014,$B$5:B1014,B1014,$C$5:C1014,"Carico")-SUMIFS($D$5:D1014,$B$5:B1014,B1014,$C$5:C1014,"Scarico")&lt;0,"Giacenza insufficiente",""),""))))</f>
        <v/>
      </c>
    </row>
    <row r="1015" customFormat="false" ht="15" hidden="false" customHeight="false" outlineLevel="0" collapsed="false">
      <c r="A1015" s="18"/>
      <c r="B1015" s="12"/>
      <c r="C1015" s="13"/>
      <c r="D1015" s="13"/>
      <c r="E1015" s="12"/>
      <c r="F1015" s="14"/>
      <c r="G1015" s="12"/>
      <c r="H1015" s="19" t="str">
        <f aca="false">IF(B1015="","",IFERROR(INDEX(Prodotti!$B$5:$B$504,MATCH(B1015,Prodotti!$A$5:$A$504,0)),"Codice non trovato"))</f>
        <v/>
      </c>
      <c r="I1015" s="17" t="str">
        <f aca="false">IF(OR(D1015="",F1015=""),"",D1015*F1015)</f>
        <v/>
      </c>
      <c r="J1015" s="17" t="str">
        <f aca="false">IF(OR(C1015&lt;&gt;"Scarico",D1015="",F1015="",B1015=""),"",D1015*(F1015-IFERROR(INDEX(Prodotti!$F$5:$F$504,MATCH(B1015,Prodotti!$A$5:$A$504,0)),0)))</f>
        <v/>
      </c>
      <c r="K1015" s="19" t="str">
        <f aca="false">IF(B1015="","",IF(ISNA(MATCH(B1015,Prodotti!$A$5:$A$504,0)),"Codice non trovato",IF(OR(C1015="",D1015=""),"Manca tipo o quantità",IF(C1015="Scarico",IF(SUMIFS($D$5:D1015,$B$5:B1015,B1015,$C$5:C1015,"Carico")-SUMIFS($D$5:D1015,$B$5:B1015,B1015,$C$5:C1015,"Scarico")&lt;0,"Giacenza insufficiente",""),""))))</f>
        <v/>
      </c>
    </row>
    <row r="1016" customFormat="false" ht="15" hidden="false" customHeight="false" outlineLevel="0" collapsed="false">
      <c r="A1016" s="18"/>
      <c r="B1016" s="12"/>
      <c r="C1016" s="13"/>
      <c r="D1016" s="13"/>
      <c r="E1016" s="12"/>
      <c r="F1016" s="14"/>
      <c r="G1016" s="12"/>
      <c r="H1016" s="19" t="str">
        <f aca="false">IF(B1016="","",IFERROR(INDEX(Prodotti!$B$5:$B$504,MATCH(B1016,Prodotti!$A$5:$A$504,0)),"Codice non trovato"))</f>
        <v/>
      </c>
      <c r="I1016" s="17" t="str">
        <f aca="false">IF(OR(D1016="",F1016=""),"",D1016*F1016)</f>
        <v/>
      </c>
      <c r="J1016" s="17" t="str">
        <f aca="false">IF(OR(C1016&lt;&gt;"Scarico",D1016="",F1016="",B1016=""),"",D1016*(F1016-IFERROR(INDEX(Prodotti!$F$5:$F$504,MATCH(B1016,Prodotti!$A$5:$A$504,0)),0)))</f>
        <v/>
      </c>
      <c r="K1016" s="19" t="str">
        <f aca="false">IF(B1016="","",IF(ISNA(MATCH(B1016,Prodotti!$A$5:$A$504,0)),"Codice non trovato",IF(OR(C1016="",D1016=""),"Manca tipo o quantità",IF(C1016="Scarico",IF(SUMIFS($D$5:D1016,$B$5:B1016,B1016,$C$5:C1016,"Carico")-SUMIFS($D$5:D1016,$B$5:B1016,B1016,$C$5:C1016,"Scarico")&lt;0,"Giacenza insufficiente",""),""))))</f>
        <v/>
      </c>
    </row>
    <row r="1017" customFormat="false" ht="15" hidden="false" customHeight="false" outlineLevel="0" collapsed="false">
      <c r="A1017" s="18"/>
      <c r="B1017" s="12"/>
      <c r="C1017" s="13"/>
      <c r="D1017" s="13"/>
      <c r="E1017" s="12"/>
      <c r="F1017" s="14"/>
      <c r="G1017" s="12"/>
      <c r="H1017" s="19" t="str">
        <f aca="false">IF(B1017="","",IFERROR(INDEX(Prodotti!$B$5:$B$504,MATCH(B1017,Prodotti!$A$5:$A$504,0)),"Codice non trovato"))</f>
        <v/>
      </c>
      <c r="I1017" s="17" t="str">
        <f aca="false">IF(OR(D1017="",F1017=""),"",D1017*F1017)</f>
        <v/>
      </c>
      <c r="J1017" s="17" t="str">
        <f aca="false">IF(OR(C1017&lt;&gt;"Scarico",D1017="",F1017="",B1017=""),"",D1017*(F1017-IFERROR(INDEX(Prodotti!$F$5:$F$504,MATCH(B1017,Prodotti!$A$5:$A$504,0)),0)))</f>
        <v/>
      </c>
      <c r="K1017" s="19" t="str">
        <f aca="false">IF(B1017="","",IF(ISNA(MATCH(B1017,Prodotti!$A$5:$A$504,0)),"Codice non trovato",IF(OR(C1017="",D1017=""),"Manca tipo o quantità",IF(C1017="Scarico",IF(SUMIFS($D$5:D1017,$B$5:B1017,B1017,$C$5:C1017,"Carico")-SUMIFS($D$5:D1017,$B$5:B1017,B1017,$C$5:C1017,"Scarico")&lt;0,"Giacenza insufficiente",""),""))))</f>
        <v/>
      </c>
    </row>
    <row r="1018" customFormat="false" ht="15" hidden="false" customHeight="false" outlineLevel="0" collapsed="false">
      <c r="A1018" s="18"/>
      <c r="B1018" s="12"/>
      <c r="C1018" s="13"/>
      <c r="D1018" s="13"/>
      <c r="E1018" s="12"/>
      <c r="F1018" s="14"/>
      <c r="G1018" s="12"/>
      <c r="H1018" s="19" t="str">
        <f aca="false">IF(B1018="","",IFERROR(INDEX(Prodotti!$B$5:$B$504,MATCH(B1018,Prodotti!$A$5:$A$504,0)),"Codice non trovato"))</f>
        <v/>
      </c>
      <c r="I1018" s="17" t="str">
        <f aca="false">IF(OR(D1018="",F1018=""),"",D1018*F1018)</f>
        <v/>
      </c>
      <c r="J1018" s="17" t="str">
        <f aca="false">IF(OR(C1018&lt;&gt;"Scarico",D1018="",F1018="",B1018=""),"",D1018*(F1018-IFERROR(INDEX(Prodotti!$F$5:$F$504,MATCH(B1018,Prodotti!$A$5:$A$504,0)),0)))</f>
        <v/>
      </c>
      <c r="K1018" s="19" t="str">
        <f aca="false">IF(B1018="","",IF(ISNA(MATCH(B1018,Prodotti!$A$5:$A$504,0)),"Codice non trovato",IF(OR(C1018="",D1018=""),"Manca tipo o quantità",IF(C1018="Scarico",IF(SUMIFS($D$5:D1018,$B$5:B1018,B1018,$C$5:C1018,"Carico")-SUMIFS($D$5:D1018,$B$5:B1018,B1018,$C$5:C1018,"Scarico")&lt;0,"Giacenza insufficiente",""),""))))</f>
        <v/>
      </c>
    </row>
    <row r="1019" customFormat="false" ht="15" hidden="false" customHeight="false" outlineLevel="0" collapsed="false">
      <c r="A1019" s="18"/>
      <c r="B1019" s="12"/>
      <c r="C1019" s="13"/>
      <c r="D1019" s="13"/>
      <c r="E1019" s="12"/>
      <c r="F1019" s="14"/>
      <c r="G1019" s="12"/>
      <c r="H1019" s="19" t="str">
        <f aca="false">IF(B1019="","",IFERROR(INDEX(Prodotti!$B$5:$B$504,MATCH(B1019,Prodotti!$A$5:$A$504,0)),"Codice non trovato"))</f>
        <v/>
      </c>
      <c r="I1019" s="17" t="str">
        <f aca="false">IF(OR(D1019="",F1019=""),"",D1019*F1019)</f>
        <v/>
      </c>
      <c r="J1019" s="17" t="str">
        <f aca="false">IF(OR(C1019&lt;&gt;"Scarico",D1019="",F1019="",B1019=""),"",D1019*(F1019-IFERROR(INDEX(Prodotti!$F$5:$F$504,MATCH(B1019,Prodotti!$A$5:$A$504,0)),0)))</f>
        <v/>
      </c>
      <c r="K1019" s="19" t="str">
        <f aca="false">IF(B1019="","",IF(ISNA(MATCH(B1019,Prodotti!$A$5:$A$504,0)),"Codice non trovato",IF(OR(C1019="",D1019=""),"Manca tipo o quantità",IF(C1019="Scarico",IF(SUMIFS($D$5:D1019,$B$5:B1019,B1019,$C$5:C1019,"Carico")-SUMIFS($D$5:D1019,$B$5:B1019,B1019,$C$5:C1019,"Scarico")&lt;0,"Giacenza insufficiente",""),""))))</f>
        <v/>
      </c>
    </row>
    <row r="1020" customFormat="false" ht="15" hidden="false" customHeight="false" outlineLevel="0" collapsed="false">
      <c r="A1020" s="18"/>
      <c r="B1020" s="12"/>
      <c r="C1020" s="13"/>
      <c r="D1020" s="13"/>
      <c r="E1020" s="12"/>
      <c r="F1020" s="14"/>
      <c r="G1020" s="12"/>
      <c r="H1020" s="19" t="str">
        <f aca="false">IF(B1020="","",IFERROR(INDEX(Prodotti!$B$5:$B$504,MATCH(B1020,Prodotti!$A$5:$A$504,0)),"Codice non trovato"))</f>
        <v/>
      </c>
      <c r="I1020" s="17" t="str">
        <f aca="false">IF(OR(D1020="",F1020=""),"",D1020*F1020)</f>
        <v/>
      </c>
      <c r="J1020" s="17" t="str">
        <f aca="false">IF(OR(C1020&lt;&gt;"Scarico",D1020="",F1020="",B1020=""),"",D1020*(F1020-IFERROR(INDEX(Prodotti!$F$5:$F$504,MATCH(B1020,Prodotti!$A$5:$A$504,0)),0)))</f>
        <v/>
      </c>
      <c r="K1020" s="19" t="str">
        <f aca="false">IF(B1020="","",IF(ISNA(MATCH(B1020,Prodotti!$A$5:$A$504,0)),"Codice non trovato",IF(OR(C1020="",D1020=""),"Manca tipo o quantità",IF(C1020="Scarico",IF(SUMIFS($D$5:D1020,$B$5:B1020,B1020,$C$5:C1020,"Carico")-SUMIFS($D$5:D1020,$B$5:B1020,B1020,$C$5:C1020,"Scarico")&lt;0,"Giacenza insufficiente",""),""))))</f>
        <v/>
      </c>
    </row>
    <row r="1021" customFormat="false" ht="15" hidden="false" customHeight="false" outlineLevel="0" collapsed="false">
      <c r="A1021" s="18"/>
      <c r="B1021" s="12"/>
      <c r="C1021" s="13"/>
      <c r="D1021" s="13"/>
      <c r="E1021" s="12"/>
      <c r="F1021" s="14"/>
      <c r="G1021" s="12"/>
      <c r="H1021" s="19" t="str">
        <f aca="false">IF(B1021="","",IFERROR(INDEX(Prodotti!$B$5:$B$504,MATCH(B1021,Prodotti!$A$5:$A$504,0)),"Codice non trovato"))</f>
        <v/>
      </c>
      <c r="I1021" s="17" t="str">
        <f aca="false">IF(OR(D1021="",F1021=""),"",D1021*F1021)</f>
        <v/>
      </c>
      <c r="J1021" s="17" t="str">
        <f aca="false">IF(OR(C1021&lt;&gt;"Scarico",D1021="",F1021="",B1021=""),"",D1021*(F1021-IFERROR(INDEX(Prodotti!$F$5:$F$504,MATCH(B1021,Prodotti!$A$5:$A$504,0)),0)))</f>
        <v/>
      </c>
      <c r="K1021" s="19" t="str">
        <f aca="false">IF(B1021="","",IF(ISNA(MATCH(B1021,Prodotti!$A$5:$A$504,0)),"Codice non trovato",IF(OR(C1021="",D1021=""),"Manca tipo o quantità",IF(C1021="Scarico",IF(SUMIFS($D$5:D1021,$B$5:B1021,B1021,$C$5:C1021,"Carico")-SUMIFS($D$5:D1021,$B$5:B1021,B1021,$C$5:C1021,"Scarico")&lt;0,"Giacenza insufficiente",""),""))))</f>
        <v/>
      </c>
    </row>
    <row r="1022" customFormat="false" ht="15" hidden="false" customHeight="false" outlineLevel="0" collapsed="false">
      <c r="A1022" s="18"/>
      <c r="B1022" s="12"/>
      <c r="C1022" s="13"/>
      <c r="D1022" s="13"/>
      <c r="E1022" s="12"/>
      <c r="F1022" s="14"/>
      <c r="G1022" s="12"/>
      <c r="H1022" s="19" t="str">
        <f aca="false">IF(B1022="","",IFERROR(INDEX(Prodotti!$B$5:$B$504,MATCH(B1022,Prodotti!$A$5:$A$504,0)),"Codice non trovato"))</f>
        <v/>
      </c>
      <c r="I1022" s="17" t="str">
        <f aca="false">IF(OR(D1022="",F1022=""),"",D1022*F1022)</f>
        <v/>
      </c>
      <c r="J1022" s="17" t="str">
        <f aca="false">IF(OR(C1022&lt;&gt;"Scarico",D1022="",F1022="",B1022=""),"",D1022*(F1022-IFERROR(INDEX(Prodotti!$F$5:$F$504,MATCH(B1022,Prodotti!$A$5:$A$504,0)),0)))</f>
        <v/>
      </c>
      <c r="K1022" s="19" t="str">
        <f aca="false">IF(B1022="","",IF(ISNA(MATCH(B1022,Prodotti!$A$5:$A$504,0)),"Codice non trovato",IF(OR(C1022="",D1022=""),"Manca tipo o quantità",IF(C1022="Scarico",IF(SUMIFS($D$5:D1022,$B$5:B1022,B1022,$C$5:C1022,"Carico")-SUMIFS($D$5:D1022,$B$5:B1022,B1022,$C$5:C1022,"Scarico")&lt;0,"Giacenza insufficiente",""),""))))</f>
        <v/>
      </c>
    </row>
    <row r="1023" customFormat="false" ht="15" hidden="false" customHeight="false" outlineLevel="0" collapsed="false">
      <c r="A1023" s="18"/>
      <c r="B1023" s="12"/>
      <c r="C1023" s="13"/>
      <c r="D1023" s="13"/>
      <c r="E1023" s="12"/>
      <c r="F1023" s="14"/>
      <c r="G1023" s="12"/>
      <c r="H1023" s="19" t="str">
        <f aca="false">IF(B1023="","",IFERROR(INDEX(Prodotti!$B$5:$B$504,MATCH(B1023,Prodotti!$A$5:$A$504,0)),"Codice non trovato"))</f>
        <v/>
      </c>
      <c r="I1023" s="17" t="str">
        <f aca="false">IF(OR(D1023="",F1023=""),"",D1023*F1023)</f>
        <v/>
      </c>
      <c r="J1023" s="17" t="str">
        <f aca="false">IF(OR(C1023&lt;&gt;"Scarico",D1023="",F1023="",B1023=""),"",D1023*(F1023-IFERROR(INDEX(Prodotti!$F$5:$F$504,MATCH(B1023,Prodotti!$A$5:$A$504,0)),0)))</f>
        <v/>
      </c>
      <c r="K1023" s="19" t="str">
        <f aca="false">IF(B1023="","",IF(ISNA(MATCH(B1023,Prodotti!$A$5:$A$504,0)),"Codice non trovato",IF(OR(C1023="",D1023=""),"Manca tipo o quantità",IF(C1023="Scarico",IF(SUMIFS($D$5:D1023,$B$5:B1023,B1023,$C$5:C1023,"Carico")-SUMIFS($D$5:D1023,$B$5:B1023,B1023,$C$5:C1023,"Scarico")&lt;0,"Giacenza insufficiente",""),""))))</f>
        <v/>
      </c>
    </row>
    <row r="1024" customFormat="false" ht="15" hidden="false" customHeight="false" outlineLevel="0" collapsed="false">
      <c r="A1024" s="18"/>
      <c r="B1024" s="12"/>
      <c r="C1024" s="13"/>
      <c r="D1024" s="13"/>
      <c r="E1024" s="12"/>
      <c r="F1024" s="14"/>
      <c r="G1024" s="12"/>
      <c r="H1024" s="19" t="str">
        <f aca="false">IF(B1024="","",IFERROR(INDEX(Prodotti!$B$5:$B$504,MATCH(B1024,Prodotti!$A$5:$A$504,0)),"Codice non trovato"))</f>
        <v/>
      </c>
      <c r="I1024" s="17" t="str">
        <f aca="false">IF(OR(D1024="",F1024=""),"",D1024*F1024)</f>
        <v/>
      </c>
      <c r="J1024" s="17" t="str">
        <f aca="false">IF(OR(C1024&lt;&gt;"Scarico",D1024="",F1024="",B1024=""),"",D1024*(F1024-IFERROR(INDEX(Prodotti!$F$5:$F$504,MATCH(B1024,Prodotti!$A$5:$A$504,0)),0)))</f>
        <v/>
      </c>
      <c r="K1024" s="19" t="str">
        <f aca="false">IF(B1024="","",IF(ISNA(MATCH(B1024,Prodotti!$A$5:$A$504,0)),"Codice non trovato",IF(OR(C1024="",D1024=""),"Manca tipo o quantità",IF(C1024="Scarico",IF(SUMIFS($D$5:D1024,$B$5:B1024,B1024,$C$5:C1024,"Carico")-SUMIFS($D$5:D1024,$B$5:B1024,B1024,$C$5:C1024,"Scarico")&lt;0,"Giacenza insufficiente",""),""))))</f>
        <v/>
      </c>
    </row>
    <row r="1025" customFormat="false" ht="15" hidden="false" customHeight="false" outlineLevel="0" collapsed="false">
      <c r="A1025" s="18"/>
      <c r="B1025" s="12"/>
      <c r="C1025" s="13"/>
      <c r="D1025" s="13"/>
      <c r="E1025" s="12"/>
      <c r="F1025" s="14"/>
      <c r="G1025" s="12"/>
      <c r="H1025" s="19" t="str">
        <f aca="false">IF(B1025="","",IFERROR(INDEX(Prodotti!$B$5:$B$504,MATCH(B1025,Prodotti!$A$5:$A$504,0)),"Codice non trovato"))</f>
        <v/>
      </c>
      <c r="I1025" s="17" t="str">
        <f aca="false">IF(OR(D1025="",F1025=""),"",D1025*F1025)</f>
        <v/>
      </c>
      <c r="J1025" s="17" t="str">
        <f aca="false">IF(OR(C1025&lt;&gt;"Scarico",D1025="",F1025="",B1025=""),"",D1025*(F1025-IFERROR(INDEX(Prodotti!$F$5:$F$504,MATCH(B1025,Prodotti!$A$5:$A$504,0)),0)))</f>
        <v/>
      </c>
      <c r="K1025" s="19" t="str">
        <f aca="false">IF(B1025="","",IF(ISNA(MATCH(B1025,Prodotti!$A$5:$A$504,0)),"Codice non trovato",IF(OR(C1025="",D1025=""),"Manca tipo o quantità",IF(C1025="Scarico",IF(SUMIFS($D$5:D1025,$B$5:B1025,B1025,$C$5:C1025,"Carico")-SUMIFS($D$5:D1025,$B$5:B1025,B1025,$C$5:C1025,"Scarico")&lt;0,"Giacenza insufficiente",""),""))))</f>
        <v/>
      </c>
    </row>
    <row r="1026" customFormat="false" ht="15" hidden="false" customHeight="false" outlineLevel="0" collapsed="false">
      <c r="A1026" s="18"/>
      <c r="B1026" s="12"/>
      <c r="C1026" s="13"/>
      <c r="D1026" s="13"/>
      <c r="E1026" s="12"/>
      <c r="F1026" s="14"/>
      <c r="G1026" s="12"/>
      <c r="H1026" s="19" t="str">
        <f aca="false">IF(B1026="","",IFERROR(INDEX(Prodotti!$B$5:$B$504,MATCH(B1026,Prodotti!$A$5:$A$504,0)),"Codice non trovato"))</f>
        <v/>
      </c>
      <c r="I1026" s="17" t="str">
        <f aca="false">IF(OR(D1026="",F1026=""),"",D1026*F1026)</f>
        <v/>
      </c>
      <c r="J1026" s="17" t="str">
        <f aca="false">IF(OR(C1026&lt;&gt;"Scarico",D1026="",F1026="",B1026=""),"",D1026*(F1026-IFERROR(INDEX(Prodotti!$F$5:$F$504,MATCH(B1026,Prodotti!$A$5:$A$504,0)),0)))</f>
        <v/>
      </c>
      <c r="K1026" s="19" t="str">
        <f aca="false">IF(B1026="","",IF(ISNA(MATCH(B1026,Prodotti!$A$5:$A$504,0)),"Codice non trovato",IF(OR(C1026="",D1026=""),"Manca tipo o quantità",IF(C1026="Scarico",IF(SUMIFS($D$5:D1026,$B$5:B1026,B1026,$C$5:C1026,"Carico")-SUMIFS($D$5:D1026,$B$5:B1026,B1026,$C$5:C1026,"Scarico")&lt;0,"Giacenza insufficiente",""),""))))</f>
        <v/>
      </c>
    </row>
    <row r="1027" customFormat="false" ht="15" hidden="false" customHeight="false" outlineLevel="0" collapsed="false">
      <c r="A1027" s="18"/>
      <c r="B1027" s="12"/>
      <c r="C1027" s="13"/>
      <c r="D1027" s="13"/>
      <c r="E1027" s="12"/>
      <c r="F1027" s="14"/>
      <c r="G1027" s="12"/>
      <c r="H1027" s="19" t="str">
        <f aca="false">IF(B1027="","",IFERROR(INDEX(Prodotti!$B$5:$B$504,MATCH(B1027,Prodotti!$A$5:$A$504,0)),"Codice non trovato"))</f>
        <v/>
      </c>
      <c r="I1027" s="17" t="str">
        <f aca="false">IF(OR(D1027="",F1027=""),"",D1027*F1027)</f>
        <v/>
      </c>
      <c r="J1027" s="17" t="str">
        <f aca="false">IF(OR(C1027&lt;&gt;"Scarico",D1027="",F1027="",B1027=""),"",D1027*(F1027-IFERROR(INDEX(Prodotti!$F$5:$F$504,MATCH(B1027,Prodotti!$A$5:$A$504,0)),0)))</f>
        <v/>
      </c>
      <c r="K1027" s="19" t="str">
        <f aca="false">IF(B1027="","",IF(ISNA(MATCH(B1027,Prodotti!$A$5:$A$504,0)),"Codice non trovato",IF(OR(C1027="",D1027=""),"Manca tipo o quantità",IF(C1027="Scarico",IF(SUMIFS($D$5:D1027,$B$5:B1027,B1027,$C$5:C1027,"Carico")-SUMIFS($D$5:D1027,$B$5:B1027,B1027,$C$5:C1027,"Scarico")&lt;0,"Giacenza insufficiente",""),""))))</f>
        <v/>
      </c>
    </row>
    <row r="1028" customFormat="false" ht="15" hidden="false" customHeight="false" outlineLevel="0" collapsed="false">
      <c r="A1028" s="18"/>
      <c r="B1028" s="12"/>
      <c r="C1028" s="13"/>
      <c r="D1028" s="13"/>
      <c r="E1028" s="12"/>
      <c r="F1028" s="14"/>
      <c r="G1028" s="12"/>
      <c r="H1028" s="19" t="str">
        <f aca="false">IF(B1028="","",IFERROR(INDEX(Prodotti!$B$5:$B$504,MATCH(B1028,Prodotti!$A$5:$A$504,0)),"Codice non trovato"))</f>
        <v/>
      </c>
      <c r="I1028" s="17" t="str">
        <f aca="false">IF(OR(D1028="",F1028=""),"",D1028*F1028)</f>
        <v/>
      </c>
      <c r="J1028" s="17" t="str">
        <f aca="false">IF(OR(C1028&lt;&gt;"Scarico",D1028="",F1028="",B1028=""),"",D1028*(F1028-IFERROR(INDEX(Prodotti!$F$5:$F$504,MATCH(B1028,Prodotti!$A$5:$A$504,0)),0)))</f>
        <v/>
      </c>
      <c r="K1028" s="19" t="str">
        <f aca="false">IF(B1028="","",IF(ISNA(MATCH(B1028,Prodotti!$A$5:$A$504,0)),"Codice non trovato",IF(OR(C1028="",D1028=""),"Manca tipo o quantità",IF(C1028="Scarico",IF(SUMIFS($D$5:D1028,$B$5:B1028,B1028,$C$5:C1028,"Carico")-SUMIFS($D$5:D1028,$B$5:B1028,B1028,$C$5:C1028,"Scarico")&lt;0,"Giacenza insufficiente",""),""))))</f>
        <v/>
      </c>
    </row>
    <row r="1029" customFormat="false" ht="15" hidden="false" customHeight="false" outlineLevel="0" collapsed="false">
      <c r="A1029" s="18"/>
      <c r="B1029" s="12"/>
      <c r="C1029" s="13"/>
      <c r="D1029" s="13"/>
      <c r="E1029" s="12"/>
      <c r="F1029" s="14"/>
      <c r="G1029" s="12"/>
      <c r="H1029" s="19" t="str">
        <f aca="false">IF(B1029="","",IFERROR(INDEX(Prodotti!$B$5:$B$504,MATCH(B1029,Prodotti!$A$5:$A$504,0)),"Codice non trovato"))</f>
        <v/>
      </c>
      <c r="I1029" s="17" t="str">
        <f aca="false">IF(OR(D1029="",F1029=""),"",D1029*F1029)</f>
        <v/>
      </c>
      <c r="J1029" s="17" t="str">
        <f aca="false">IF(OR(C1029&lt;&gt;"Scarico",D1029="",F1029="",B1029=""),"",D1029*(F1029-IFERROR(INDEX(Prodotti!$F$5:$F$504,MATCH(B1029,Prodotti!$A$5:$A$504,0)),0)))</f>
        <v/>
      </c>
      <c r="K1029" s="19" t="str">
        <f aca="false">IF(B1029="","",IF(ISNA(MATCH(B1029,Prodotti!$A$5:$A$504,0)),"Codice non trovato",IF(OR(C1029="",D1029=""),"Manca tipo o quantità",IF(C1029="Scarico",IF(SUMIFS($D$5:D1029,$B$5:B1029,B1029,$C$5:C1029,"Carico")-SUMIFS($D$5:D1029,$B$5:B1029,B1029,$C$5:C1029,"Scarico")&lt;0,"Giacenza insufficiente",""),""))))</f>
        <v/>
      </c>
    </row>
    <row r="1030" customFormat="false" ht="15" hidden="false" customHeight="false" outlineLevel="0" collapsed="false">
      <c r="A1030" s="18"/>
      <c r="B1030" s="12"/>
      <c r="C1030" s="13"/>
      <c r="D1030" s="13"/>
      <c r="E1030" s="12"/>
      <c r="F1030" s="14"/>
      <c r="G1030" s="12"/>
      <c r="H1030" s="19" t="str">
        <f aca="false">IF(B1030="","",IFERROR(INDEX(Prodotti!$B$5:$B$504,MATCH(B1030,Prodotti!$A$5:$A$504,0)),"Codice non trovato"))</f>
        <v/>
      </c>
      <c r="I1030" s="17" t="str">
        <f aca="false">IF(OR(D1030="",F1030=""),"",D1030*F1030)</f>
        <v/>
      </c>
      <c r="J1030" s="17" t="str">
        <f aca="false">IF(OR(C1030&lt;&gt;"Scarico",D1030="",F1030="",B1030=""),"",D1030*(F1030-IFERROR(INDEX(Prodotti!$F$5:$F$504,MATCH(B1030,Prodotti!$A$5:$A$504,0)),0)))</f>
        <v/>
      </c>
      <c r="K1030" s="19" t="str">
        <f aca="false">IF(B1030="","",IF(ISNA(MATCH(B1030,Prodotti!$A$5:$A$504,0)),"Codice non trovato",IF(OR(C1030="",D1030=""),"Manca tipo o quantità",IF(C1030="Scarico",IF(SUMIFS($D$5:D1030,$B$5:B1030,B1030,$C$5:C1030,"Carico")-SUMIFS($D$5:D1030,$B$5:B1030,B1030,$C$5:C1030,"Scarico")&lt;0,"Giacenza insufficiente",""),""))))</f>
        <v/>
      </c>
    </row>
    <row r="1031" customFormat="false" ht="15" hidden="false" customHeight="false" outlineLevel="0" collapsed="false">
      <c r="A1031" s="18"/>
      <c r="B1031" s="12"/>
      <c r="C1031" s="13"/>
      <c r="D1031" s="13"/>
      <c r="E1031" s="12"/>
      <c r="F1031" s="14"/>
      <c r="G1031" s="12"/>
      <c r="H1031" s="19" t="str">
        <f aca="false">IF(B1031="","",IFERROR(INDEX(Prodotti!$B$5:$B$504,MATCH(B1031,Prodotti!$A$5:$A$504,0)),"Codice non trovato"))</f>
        <v/>
      </c>
      <c r="I1031" s="17" t="str">
        <f aca="false">IF(OR(D1031="",F1031=""),"",D1031*F1031)</f>
        <v/>
      </c>
      <c r="J1031" s="17" t="str">
        <f aca="false">IF(OR(C1031&lt;&gt;"Scarico",D1031="",F1031="",B1031=""),"",D1031*(F1031-IFERROR(INDEX(Prodotti!$F$5:$F$504,MATCH(B1031,Prodotti!$A$5:$A$504,0)),0)))</f>
        <v/>
      </c>
      <c r="K1031" s="19" t="str">
        <f aca="false">IF(B1031="","",IF(ISNA(MATCH(B1031,Prodotti!$A$5:$A$504,0)),"Codice non trovato",IF(OR(C1031="",D1031=""),"Manca tipo o quantità",IF(C1031="Scarico",IF(SUMIFS($D$5:D1031,$B$5:B1031,B1031,$C$5:C1031,"Carico")-SUMIFS($D$5:D1031,$B$5:B1031,B1031,$C$5:C1031,"Scarico")&lt;0,"Giacenza insufficiente",""),""))))</f>
        <v/>
      </c>
    </row>
    <row r="1032" customFormat="false" ht="15" hidden="false" customHeight="false" outlineLevel="0" collapsed="false">
      <c r="A1032" s="18"/>
      <c r="B1032" s="12"/>
      <c r="C1032" s="13"/>
      <c r="D1032" s="13"/>
      <c r="E1032" s="12"/>
      <c r="F1032" s="14"/>
      <c r="G1032" s="12"/>
      <c r="H1032" s="19" t="str">
        <f aca="false">IF(B1032="","",IFERROR(INDEX(Prodotti!$B$5:$B$504,MATCH(B1032,Prodotti!$A$5:$A$504,0)),"Codice non trovato"))</f>
        <v/>
      </c>
      <c r="I1032" s="17" t="str">
        <f aca="false">IF(OR(D1032="",F1032=""),"",D1032*F1032)</f>
        <v/>
      </c>
      <c r="J1032" s="17" t="str">
        <f aca="false">IF(OR(C1032&lt;&gt;"Scarico",D1032="",F1032="",B1032=""),"",D1032*(F1032-IFERROR(INDEX(Prodotti!$F$5:$F$504,MATCH(B1032,Prodotti!$A$5:$A$504,0)),0)))</f>
        <v/>
      </c>
      <c r="K1032" s="19" t="str">
        <f aca="false">IF(B1032="","",IF(ISNA(MATCH(B1032,Prodotti!$A$5:$A$504,0)),"Codice non trovato",IF(OR(C1032="",D1032=""),"Manca tipo o quantità",IF(C1032="Scarico",IF(SUMIFS($D$5:D1032,$B$5:B1032,B1032,$C$5:C1032,"Carico")-SUMIFS($D$5:D1032,$B$5:B1032,B1032,$C$5:C1032,"Scarico")&lt;0,"Giacenza insufficiente",""),""))))</f>
        <v/>
      </c>
    </row>
    <row r="1033" customFormat="false" ht="15" hidden="false" customHeight="false" outlineLevel="0" collapsed="false">
      <c r="A1033" s="18"/>
      <c r="B1033" s="12"/>
      <c r="C1033" s="13"/>
      <c r="D1033" s="13"/>
      <c r="E1033" s="12"/>
      <c r="F1033" s="14"/>
      <c r="G1033" s="12"/>
      <c r="H1033" s="19" t="str">
        <f aca="false">IF(B1033="","",IFERROR(INDEX(Prodotti!$B$5:$B$504,MATCH(B1033,Prodotti!$A$5:$A$504,0)),"Codice non trovato"))</f>
        <v/>
      </c>
      <c r="I1033" s="17" t="str">
        <f aca="false">IF(OR(D1033="",F1033=""),"",D1033*F1033)</f>
        <v/>
      </c>
      <c r="J1033" s="17" t="str">
        <f aca="false">IF(OR(C1033&lt;&gt;"Scarico",D1033="",F1033="",B1033=""),"",D1033*(F1033-IFERROR(INDEX(Prodotti!$F$5:$F$504,MATCH(B1033,Prodotti!$A$5:$A$504,0)),0)))</f>
        <v/>
      </c>
      <c r="K1033" s="19" t="str">
        <f aca="false">IF(B1033="","",IF(ISNA(MATCH(B1033,Prodotti!$A$5:$A$504,0)),"Codice non trovato",IF(OR(C1033="",D1033=""),"Manca tipo o quantità",IF(C1033="Scarico",IF(SUMIFS($D$5:D1033,$B$5:B1033,B1033,$C$5:C1033,"Carico")-SUMIFS($D$5:D1033,$B$5:B1033,B1033,$C$5:C1033,"Scarico")&lt;0,"Giacenza insufficiente",""),""))))</f>
        <v/>
      </c>
    </row>
    <row r="1034" customFormat="false" ht="15" hidden="false" customHeight="false" outlineLevel="0" collapsed="false">
      <c r="A1034" s="18"/>
      <c r="B1034" s="12"/>
      <c r="C1034" s="13"/>
      <c r="D1034" s="13"/>
      <c r="E1034" s="12"/>
      <c r="F1034" s="14"/>
      <c r="G1034" s="12"/>
      <c r="H1034" s="19" t="str">
        <f aca="false">IF(B1034="","",IFERROR(INDEX(Prodotti!$B$5:$B$504,MATCH(B1034,Prodotti!$A$5:$A$504,0)),"Codice non trovato"))</f>
        <v/>
      </c>
      <c r="I1034" s="17" t="str">
        <f aca="false">IF(OR(D1034="",F1034=""),"",D1034*F1034)</f>
        <v/>
      </c>
      <c r="J1034" s="17" t="str">
        <f aca="false">IF(OR(C1034&lt;&gt;"Scarico",D1034="",F1034="",B1034=""),"",D1034*(F1034-IFERROR(INDEX(Prodotti!$F$5:$F$504,MATCH(B1034,Prodotti!$A$5:$A$504,0)),0)))</f>
        <v/>
      </c>
      <c r="K1034" s="19" t="str">
        <f aca="false">IF(B1034="","",IF(ISNA(MATCH(B1034,Prodotti!$A$5:$A$504,0)),"Codice non trovato",IF(OR(C1034="",D1034=""),"Manca tipo o quantità",IF(C1034="Scarico",IF(SUMIFS($D$5:D1034,$B$5:B1034,B1034,$C$5:C1034,"Carico")-SUMIFS($D$5:D1034,$B$5:B1034,B1034,$C$5:C1034,"Scarico")&lt;0,"Giacenza insufficiente",""),""))))</f>
        <v/>
      </c>
    </row>
    <row r="1035" customFormat="false" ht="15" hidden="false" customHeight="false" outlineLevel="0" collapsed="false">
      <c r="A1035" s="18"/>
      <c r="B1035" s="12"/>
      <c r="C1035" s="13"/>
      <c r="D1035" s="13"/>
      <c r="E1035" s="12"/>
      <c r="F1035" s="14"/>
      <c r="G1035" s="12"/>
      <c r="H1035" s="19" t="str">
        <f aca="false">IF(B1035="","",IFERROR(INDEX(Prodotti!$B$5:$B$504,MATCH(B1035,Prodotti!$A$5:$A$504,0)),"Codice non trovato"))</f>
        <v/>
      </c>
      <c r="I1035" s="17" t="str">
        <f aca="false">IF(OR(D1035="",F1035=""),"",D1035*F1035)</f>
        <v/>
      </c>
      <c r="J1035" s="17" t="str">
        <f aca="false">IF(OR(C1035&lt;&gt;"Scarico",D1035="",F1035="",B1035=""),"",D1035*(F1035-IFERROR(INDEX(Prodotti!$F$5:$F$504,MATCH(B1035,Prodotti!$A$5:$A$504,0)),0)))</f>
        <v/>
      </c>
      <c r="K1035" s="19" t="str">
        <f aca="false">IF(B1035="","",IF(ISNA(MATCH(B1035,Prodotti!$A$5:$A$504,0)),"Codice non trovato",IF(OR(C1035="",D1035=""),"Manca tipo o quantità",IF(C1035="Scarico",IF(SUMIFS($D$5:D1035,$B$5:B1035,B1035,$C$5:C1035,"Carico")-SUMIFS($D$5:D1035,$B$5:B1035,B1035,$C$5:C1035,"Scarico")&lt;0,"Giacenza insufficiente",""),""))))</f>
        <v/>
      </c>
    </row>
    <row r="1036" customFormat="false" ht="15" hidden="false" customHeight="false" outlineLevel="0" collapsed="false">
      <c r="A1036" s="18"/>
      <c r="B1036" s="12"/>
      <c r="C1036" s="13"/>
      <c r="D1036" s="13"/>
      <c r="E1036" s="12"/>
      <c r="F1036" s="14"/>
      <c r="G1036" s="12"/>
      <c r="H1036" s="19" t="str">
        <f aca="false">IF(B1036="","",IFERROR(INDEX(Prodotti!$B$5:$B$504,MATCH(B1036,Prodotti!$A$5:$A$504,0)),"Codice non trovato"))</f>
        <v/>
      </c>
      <c r="I1036" s="17" t="str">
        <f aca="false">IF(OR(D1036="",F1036=""),"",D1036*F1036)</f>
        <v/>
      </c>
      <c r="J1036" s="17" t="str">
        <f aca="false">IF(OR(C1036&lt;&gt;"Scarico",D1036="",F1036="",B1036=""),"",D1036*(F1036-IFERROR(INDEX(Prodotti!$F$5:$F$504,MATCH(B1036,Prodotti!$A$5:$A$504,0)),0)))</f>
        <v/>
      </c>
      <c r="K1036" s="19" t="str">
        <f aca="false">IF(B1036="","",IF(ISNA(MATCH(B1036,Prodotti!$A$5:$A$504,0)),"Codice non trovato",IF(OR(C1036="",D1036=""),"Manca tipo o quantità",IF(C1036="Scarico",IF(SUMIFS($D$5:D1036,$B$5:B1036,B1036,$C$5:C1036,"Carico")-SUMIFS($D$5:D1036,$B$5:B1036,B1036,$C$5:C1036,"Scarico")&lt;0,"Giacenza insufficiente",""),""))))</f>
        <v/>
      </c>
    </row>
    <row r="1037" customFormat="false" ht="15" hidden="false" customHeight="false" outlineLevel="0" collapsed="false">
      <c r="A1037" s="18"/>
      <c r="B1037" s="12"/>
      <c r="C1037" s="13"/>
      <c r="D1037" s="13"/>
      <c r="E1037" s="12"/>
      <c r="F1037" s="14"/>
      <c r="G1037" s="12"/>
      <c r="H1037" s="19" t="str">
        <f aca="false">IF(B1037="","",IFERROR(INDEX(Prodotti!$B$5:$B$504,MATCH(B1037,Prodotti!$A$5:$A$504,0)),"Codice non trovato"))</f>
        <v/>
      </c>
      <c r="I1037" s="17" t="str">
        <f aca="false">IF(OR(D1037="",F1037=""),"",D1037*F1037)</f>
        <v/>
      </c>
      <c r="J1037" s="17" t="str">
        <f aca="false">IF(OR(C1037&lt;&gt;"Scarico",D1037="",F1037="",B1037=""),"",D1037*(F1037-IFERROR(INDEX(Prodotti!$F$5:$F$504,MATCH(B1037,Prodotti!$A$5:$A$504,0)),0)))</f>
        <v/>
      </c>
      <c r="K1037" s="19" t="str">
        <f aca="false">IF(B1037="","",IF(ISNA(MATCH(B1037,Prodotti!$A$5:$A$504,0)),"Codice non trovato",IF(OR(C1037="",D1037=""),"Manca tipo o quantità",IF(C1037="Scarico",IF(SUMIFS($D$5:D1037,$B$5:B1037,B1037,$C$5:C1037,"Carico")-SUMIFS($D$5:D1037,$B$5:B1037,B1037,$C$5:C1037,"Scarico")&lt;0,"Giacenza insufficiente",""),""))))</f>
        <v/>
      </c>
    </row>
    <row r="1038" customFormat="false" ht="15" hidden="false" customHeight="false" outlineLevel="0" collapsed="false">
      <c r="A1038" s="18"/>
      <c r="B1038" s="12"/>
      <c r="C1038" s="13"/>
      <c r="D1038" s="13"/>
      <c r="E1038" s="12"/>
      <c r="F1038" s="14"/>
      <c r="G1038" s="12"/>
      <c r="H1038" s="19" t="str">
        <f aca="false">IF(B1038="","",IFERROR(INDEX(Prodotti!$B$5:$B$504,MATCH(B1038,Prodotti!$A$5:$A$504,0)),"Codice non trovato"))</f>
        <v/>
      </c>
      <c r="I1038" s="17" t="str">
        <f aca="false">IF(OR(D1038="",F1038=""),"",D1038*F1038)</f>
        <v/>
      </c>
      <c r="J1038" s="17" t="str">
        <f aca="false">IF(OR(C1038&lt;&gt;"Scarico",D1038="",F1038="",B1038=""),"",D1038*(F1038-IFERROR(INDEX(Prodotti!$F$5:$F$504,MATCH(B1038,Prodotti!$A$5:$A$504,0)),0)))</f>
        <v/>
      </c>
      <c r="K1038" s="19" t="str">
        <f aca="false">IF(B1038="","",IF(ISNA(MATCH(B1038,Prodotti!$A$5:$A$504,0)),"Codice non trovato",IF(OR(C1038="",D1038=""),"Manca tipo o quantità",IF(C1038="Scarico",IF(SUMIFS($D$5:D1038,$B$5:B1038,B1038,$C$5:C1038,"Carico")-SUMIFS($D$5:D1038,$B$5:B1038,B1038,$C$5:C1038,"Scarico")&lt;0,"Giacenza insufficiente",""),""))))</f>
        <v/>
      </c>
    </row>
    <row r="1039" customFormat="false" ht="15" hidden="false" customHeight="false" outlineLevel="0" collapsed="false">
      <c r="A1039" s="18"/>
      <c r="B1039" s="12"/>
      <c r="C1039" s="13"/>
      <c r="D1039" s="13"/>
      <c r="E1039" s="12"/>
      <c r="F1039" s="14"/>
      <c r="G1039" s="12"/>
      <c r="H1039" s="19" t="str">
        <f aca="false">IF(B1039="","",IFERROR(INDEX(Prodotti!$B$5:$B$504,MATCH(B1039,Prodotti!$A$5:$A$504,0)),"Codice non trovato"))</f>
        <v/>
      </c>
      <c r="I1039" s="17" t="str">
        <f aca="false">IF(OR(D1039="",F1039=""),"",D1039*F1039)</f>
        <v/>
      </c>
      <c r="J1039" s="17" t="str">
        <f aca="false">IF(OR(C1039&lt;&gt;"Scarico",D1039="",F1039="",B1039=""),"",D1039*(F1039-IFERROR(INDEX(Prodotti!$F$5:$F$504,MATCH(B1039,Prodotti!$A$5:$A$504,0)),0)))</f>
        <v/>
      </c>
      <c r="K1039" s="19" t="str">
        <f aca="false">IF(B1039="","",IF(ISNA(MATCH(B1039,Prodotti!$A$5:$A$504,0)),"Codice non trovato",IF(OR(C1039="",D1039=""),"Manca tipo o quantità",IF(C1039="Scarico",IF(SUMIFS($D$5:D1039,$B$5:B1039,B1039,$C$5:C1039,"Carico")-SUMIFS($D$5:D1039,$B$5:B1039,B1039,$C$5:C1039,"Scarico")&lt;0,"Giacenza insufficiente",""),""))))</f>
        <v/>
      </c>
    </row>
    <row r="1040" customFormat="false" ht="15" hidden="false" customHeight="false" outlineLevel="0" collapsed="false">
      <c r="A1040" s="18"/>
      <c r="B1040" s="12"/>
      <c r="C1040" s="13"/>
      <c r="D1040" s="13"/>
      <c r="E1040" s="12"/>
      <c r="F1040" s="14"/>
      <c r="G1040" s="12"/>
      <c r="H1040" s="19" t="str">
        <f aca="false">IF(B1040="","",IFERROR(INDEX(Prodotti!$B$5:$B$504,MATCH(B1040,Prodotti!$A$5:$A$504,0)),"Codice non trovato"))</f>
        <v/>
      </c>
      <c r="I1040" s="17" t="str">
        <f aca="false">IF(OR(D1040="",F1040=""),"",D1040*F1040)</f>
        <v/>
      </c>
      <c r="J1040" s="17" t="str">
        <f aca="false">IF(OR(C1040&lt;&gt;"Scarico",D1040="",F1040="",B1040=""),"",D1040*(F1040-IFERROR(INDEX(Prodotti!$F$5:$F$504,MATCH(B1040,Prodotti!$A$5:$A$504,0)),0)))</f>
        <v/>
      </c>
      <c r="K1040" s="19" t="str">
        <f aca="false">IF(B1040="","",IF(ISNA(MATCH(B1040,Prodotti!$A$5:$A$504,0)),"Codice non trovato",IF(OR(C1040="",D1040=""),"Manca tipo o quantità",IF(C1040="Scarico",IF(SUMIFS($D$5:D1040,$B$5:B1040,B1040,$C$5:C1040,"Carico")-SUMIFS($D$5:D1040,$B$5:B1040,B1040,$C$5:C1040,"Scarico")&lt;0,"Giacenza insufficiente",""),""))))</f>
        <v/>
      </c>
    </row>
    <row r="1041" customFormat="false" ht="15" hidden="false" customHeight="false" outlineLevel="0" collapsed="false">
      <c r="A1041" s="18"/>
      <c r="B1041" s="12"/>
      <c r="C1041" s="13"/>
      <c r="D1041" s="13"/>
      <c r="E1041" s="12"/>
      <c r="F1041" s="14"/>
      <c r="G1041" s="12"/>
      <c r="H1041" s="19" t="str">
        <f aca="false">IF(B1041="","",IFERROR(INDEX(Prodotti!$B$5:$B$504,MATCH(B1041,Prodotti!$A$5:$A$504,0)),"Codice non trovato"))</f>
        <v/>
      </c>
      <c r="I1041" s="17" t="str">
        <f aca="false">IF(OR(D1041="",F1041=""),"",D1041*F1041)</f>
        <v/>
      </c>
      <c r="J1041" s="17" t="str">
        <f aca="false">IF(OR(C1041&lt;&gt;"Scarico",D1041="",F1041="",B1041=""),"",D1041*(F1041-IFERROR(INDEX(Prodotti!$F$5:$F$504,MATCH(B1041,Prodotti!$A$5:$A$504,0)),0)))</f>
        <v/>
      </c>
      <c r="K1041" s="19" t="str">
        <f aca="false">IF(B1041="","",IF(ISNA(MATCH(B1041,Prodotti!$A$5:$A$504,0)),"Codice non trovato",IF(OR(C1041="",D1041=""),"Manca tipo o quantità",IF(C1041="Scarico",IF(SUMIFS($D$5:D1041,$B$5:B1041,B1041,$C$5:C1041,"Carico")-SUMIFS($D$5:D1041,$B$5:B1041,B1041,$C$5:C1041,"Scarico")&lt;0,"Giacenza insufficiente",""),""))))</f>
        <v/>
      </c>
    </row>
    <row r="1042" customFormat="false" ht="15" hidden="false" customHeight="false" outlineLevel="0" collapsed="false">
      <c r="A1042" s="18"/>
      <c r="B1042" s="12"/>
      <c r="C1042" s="13"/>
      <c r="D1042" s="13"/>
      <c r="E1042" s="12"/>
      <c r="F1042" s="14"/>
      <c r="G1042" s="12"/>
      <c r="H1042" s="19" t="str">
        <f aca="false">IF(B1042="","",IFERROR(INDEX(Prodotti!$B$5:$B$504,MATCH(B1042,Prodotti!$A$5:$A$504,0)),"Codice non trovato"))</f>
        <v/>
      </c>
      <c r="I1042" s="17" t="str">
        <f aca="false">IF(OR(D1042="",F1042=""),"",D1042*F1042)</f>
        <v/>
      </c>
      <c r="J1042" s="17" t="str">
        <f aca="false">IF(OR(C1042&lt;&gt;"Scarico",D1042="",F1042="",B1042=""),"",D1042*(F1042-IFERROR(INDEX(Prodotti!$F$5:$F$504,MATCH(B1042,Prodotti!$A$5:$A$504,0)),0)))</f>
        <v/>
      </c>
      <c r="K1042" s="19" t="str">
        <f aca="false">IF(B1042="","",IF(ISNA(MATCH(B1042,Prodotti!$A$5:$A$504,0)),"Codice non trovato",IF(OR(C1042="",D1042=""),"Manca tipo o quantità",IF(C1042="Scarico",IF(SUMIFS($D$5:D1042,$B$5:B1042,B1042,$C$5:C1042,"Carico")-SUMIFS($D$5:D1042,$B$5:B1042,B1042,$C$5:C1042,"Scarico")&lt;0,"Giacenza insufficiente",""),""))))</f>
        <v/>
      </c>
    </row>
    <row r="1043" customFormat="false" ht="15" hidden="false" customHeight="false" outlineLevel="0" collapsed="false">
      <c r="A1043" s="18"/>
      <c r="B1043" s="12"/>
      <c r="C1043" s="13"/>
      <c r="D1043" s="13"/>
      <c r="E1043" s="12"/>
      <c r="F1043" s="14"/>
      <c r="G1043" s="12"/>
      <c r="H1043" s="19" t="str">
        <f aca="false">IF(B1043="","",IFERROR(INDEX(Prodotti!$B$5:$B$504,MATCH(B1043,Prodotti!$A$5:$A$504,0)),"Codice non trovato"))</f>
        <v/>
      </c>
      <c r="I1043" s="17" t="str">
        <f aca="false">IF(OR(D1043="",F1043=""),"",D1043*F1043)</f>
        <v/>
      </c>
      <c r="J1043" s="17" t="str">
        <f aca="false">IF(OR(C1043&lt;&gt;"Scarico",D1043="",F1043="",B1043=""),"",D1043*(F1043-IFERROR(INDEX(Prodotti!$F$5:$F$504,MATCH(B1043,Prodotti!$A$5:$A$504,0)),0)))</f>
        <v/>
      </c>
      <c r="K1043" s="19" t="str">
        <f aca="false">IF(B1043="","",IF(ISNA(MATCH(B1043,Prodotti!$A$5:$A$504,0)),"Codice non trovato",IF(OR(C1043="",D1043=""),"Manca tipo o quantità",IF(C1043="Scarico",IF(SUMIFS($D$5:D1043,$B$5:B1043,B1043,$C$5:C1043,"Carico")-SUMIFS($D$5:D1043,$B$5:B1043,B1043,$C$5:C1043,"Scarico")&lt;0,"Giacenza insufficiente",""),""))))</f>
        <v/>
      </c>
    </row>
    <row r="1044" customFormat="false" ht="15" hidden="false" customHeight="false" outlineLevel="0" collapsed="false">
      <c r="A1044" s="18"/>
      <c r="B1044" s="12"/>
      <c r="C1044" s="13"/>
      <c r="D1044" s="13"/>
      <c r="E1044" s="12"/>
      <c r="F1044" s="14"/>
      <c r="G1044" s="12"/>
      <c r="H1044" s="19" t="str">
        <f aca="false">IF(B1044="","",IFERROR(INDEX(Prodotti!$B$5:$B$504,MATCH(B1044,Prodotti!$A$5:$A$504,0)),"Codice non trovato"))</f>
        <v/>
      </c>
      <c r="I1044" s="17" t="str">
        <f aca="false">IF(OR(D1044="",F1044=""),"",D1044*F1044)</f>
        <v/>
      </c>
      <c r="J1044" s="17" t="str">
        <f aca="false">IF(OR(C1044&lt;&gt;"Scarico",D1044="",F1044="",B1044=""),"",D1044*(F1044-IFERROR(INDEX(Prodotti!$F$5:$F$504,MATCH(B1044,Prodotti!$A$5:$A$504,0)),0)))</f>
        <v/>
      </c>
      <c r="K1044" s="19" t="str">
        <f aca="false">IF(B1044="","",IF(ISNA(MATCH(B1044,Prodotti!$A$5:$A$504,0)),"Codice non trovato",IF(OR(C1044="",D1044=""),"Manca tipo o quantità",IF(C1044="Scarico",IF(SUMIFS($D$5:D1044,$B$5:B1044,B1044,$C$5:C1044,"Carico")-SUMIFS($D$5:D1044,$B$5:B1044,B1044,$C$5:C1044,"Scarico")&lt;0,"Giacenza insufficiente",""),""))))</f>
        <v/>
      </c>
    </row>
    <row r="1045" customFormat="false" ht="15" hidden="false" customHeight="false" outlineLevel="0" collapsed="false">
      <c r="A1045" s="18"/>
      <c r="B1045" s="12"/>
      <c r="C1045" s="13"/>
      <c r="D1045" s="13"/>
      <c r="E1045" s="12"/>
      <c r="F1045" s="14"/>
      <c r="G1045" s="12"/>
      <c r="H1045" s="19" t="str">
        <f aca="false">IF(B1045="","",IFERROR(INDEX(Prodotti!$B$5:$B$504,MATCH(B1045,Prodotti!$A$5:$A$504,0)),"Codice non trovato"))</f>
        <v/>
      </c>
      <c r="I1045" s="17" t="str">
        <f aca="false">IF(OR(D1045="",F1045=""),"",D1045*F1045)</f>
        <v/>
      </c>
      <c r="J1045" s="17" t="str">
        <f aca="false">IF(OR(C1045&lt;&gt;"Scarico",D1045="",F1045="",B1045=""),"",D1045*(F1045-IFERROR(INDEX(Prodotti!$F$5:$F$504,MATCH(B1045,Prodotti!$A$5:$A$504,0)),0)))</f>
        <v/>
      </c>
      <c r="K1045" s="19" t="str">
        <f aca="false">IF(B1045="","",IF(ISNA(MATCH(B1045,Prodotti!$A$5:$A$504,0)),"Codice non trovato",IF(OR(C1045="",D1045=""),"Manca tipo o quantità",IF(C1045="Scarico",IF(SUMIFS($D$5:D1045,$B$5:B1045,B1045,$C$5:C1045,"Carico")-SUMIFS($D$5:D1045,$B$5:B1045,B1045,$C$5:C1045,"Scarico")&lt;0,"Giacenza insufficiente",""),""))))</f>
        <v/>
      </c>
    </row>
    <row r="1046" customFormat="false" ht="15" hidden="false" customHeight="false" outlineLevel="0" collapsed="false">
      <c r="A1046" s="18"/>
      <c r="B1046" s="12"/>
      <c r="C1046" s="13"/>
      <c r="D1046" s="13"/>
      <c r="E1046" s="12"/>
      <c r="F1046" s="14"/>
      <c r="G1046" s="12"/>
      <c r="H1046" s="19" t="str">
        <f aca="false">IF(B1046="","",IFERROR(INDEX(Prodotti!$B$5:$B$504,MATCH(B1046,Prodotti!$A$5:$A$504,0)),"Codice non trovato"))</f>
        <v/>
      </c>
      <c r="I1046" s="17" t="str">
        <f aca="false">IF(OR(D1046="",F1046=""),"",D1046*F1046)</f>
        <v/>
      </c>
      <c r="J1046" s="17" t="str">
        <f aca="false">IF(OR(C1046&lt;&gt;"Scarico",D1046="",F1046="",B1046=""),"",D1046*(F1046-IFERROR(INDEX(Prodotti!$F$5:$F$504,MATCH(B1046,Prodotti!$A$5:$A$504,0)),0)))</f>
        <v/>
      </c>
      <c r="K1046" s="19" t="str">
        <f aca="false">IF(B1046="","",IF(ISNA(MATCH(B1046,Prodotti!$A$5:$A$504,0)),"Codice non trovato",IF(OR(C1046="",D1046=""),"Manca tipo o quantità",IF(C1046="Scarico",IF(SUMIFS($D$5:D1046,$B$5:B1046,B1046,$C$5:C1046,"Carico")-SUMIFS($D$5:D1046,$B$5:B1046,B1046,$C$5:C1046,"Scarico")&lt;0,"Giacenza insufficiente",""),""))))</f>
        <v/>
      </c>
    </row>
    <row r="1047" customFormat="false" ht="15" hidden="false" customHeight="false" outlineLevel="0" collapsed="false">
      <c r="A1047" s="18"/>
      <c r="B1047" s="12"/>
      <c r="C1047" s="13"/>
      <c r="D1047" s="13"/>
      <c r="E1047" s="12"/>
      <c r="F1047" s="14"/>
      <c r="G1047" s="12"/>
      <c r="H1047" s="19" t="str">
        <f aca="false">IF(B1047="","",IFERROR(INDEX(Prodotti!$B$5:$B$504,MATCH(B1047,Prodotti!$A$5:$A$504,0)),"Codice non trovato"))</f>
        <v/>
      </c>
      <c r="I1047" s="17" t="str">
        <f aca="false">IF(OR(D1047="",F1047=""),"",D1047*F1047)</f>
        <v/>
      </c>
      <c r="J1047" s="17" t="str">
        <f aca="false">IF(OR(C1047&lt;&gt;"Scarico",D1047="",F1047="",B1047=""),"",D1047*(F1047-IFERROR(INDEX(Prodotti!$F$5:$F$504,MATCH(B1047,Prodotti!$A$5:$A$504,0)),0)))</f>
        <v/>
      </c>
      <c r="K1047" s="19" t="str">
        <f aca="false">IF(B1047="","",IF(ISNA(MATCH(B1047,Prodotti!$A$5:$A$504,0)),"Codice non trovato",IF(OR(C1047="",D1047=""),"Manca tipo o quantità",IF(C1047="Scarico",IF(SUMIFS($D$5:D1047,$B$5:B1047,B1047,$C$5:C1047,"Carico")-SUMIFS($D$5:D1047,$B$5:B1047,B1047,$C$5:C1047,"Scarico")&lt;0,"Giacenza insufficiente",""),""))))</f>
        <v/>
      </c>
    </row>
    <row r="1048" customFormat="false" ht="15" hidden="false" customHeight="false" outlineLevel="0" collapsed="false">
      <c r="A1048" s="18"/>
      <c r="B1048" s="12"/>
      <c r="C1048" s="13"/>
      <c r="D1048" s="13"/>
      <c r="E1048" s="12"/>
      <c r="F1048" s="14"/>
      <c r="G1048" s="12"/>
      <c r="H1048" s="19" t="str">
        <f aca="false">IF(B1048="","",IFERROR(INDEX(Prodotti!$B$5:$B$504,MATCH(B1048,Prodotti!$A$5:$A$504,0)),"Codice non trovato"))</f>
        <v/>
      </c>
      <c r="I1048" s="17" t="str">
        <f aca="false">IF(OR(D1048="",F1048=""),"",D1048*F1048)</f>
        <v/>
      </c>
      <c r="J1048" s="17" t="str">
        <f aca="false">IF(OR(C1048&lt;&gt;"Scarico",D1048="",F1048="",B1048=""),"",D1048*(F1048-IFERROR(INDEX(Prodotti!$F$5:$F$504,MATCH(B1048,Prodotti!$A$5:$A$504,0)),0)))</f>
        <v/>
      </c>
      <c r="K1048" s="19" t="str">
        <f aca="false">IF(B1048="","",IF(ISNA(MATCH(B1048,Prodotti!$A$5:$A$504,0)),"Codice non trovato",IF(OR(C1048="",D1048=""),"Manca tipo o quantità",IF(C1048="Scarico",IF(SUMIFS($D$5:D1048,$B$5:B1048,B1048,$C$5:C1048,"Carico")-SUMIFS($D$5:D1048,$B$5:B1048,B1048,$C$5:C1048,"Scarico")&lt;0,"Giacenza insufficiente",""),""))))</f>
        <v/>
      </c>
    </row>
    <row r="1049" customFormat="false" ht="15" hidden="false" customHeight="false" outlineLevel="0" collapsed="false">
      <c r="A1049" s="18"/>
      <c r="B1049" s="12"/>
      <c r="C1049" s="13"/>
      <c r="D1049" s="13"/>
      <c r="E1049" s="12"/>
      <c r="F1049" s="14"/>
      <c r="G1049" s="12"/>
      <c r="H1049" s="19" t="str">
        <f aca="false">IF(B1049="","",IFERROR(INDEX(Prodotti!$B$5:$B$504,MATCH(B1049,Prodotti!$A$5:$A$504,0)),"Codice non trovato"))</f>
        <v/>
      </c>
      <c r="I1049" s="17" t="str">
        <f aca="false">IF(OR(D1049="",F1049=""),"",D1049*F1049)</f>
        <v/>
      </c>
      <c r="J1049" s="17" t="str">
        <f aca="false">IF(OR(C1049&lt;&gt;"Scarico",D1049="",F1049="",B1049=""),"",D1049*(F1049-IFERROR(INDEX(Prodotti!$F$5:$F$504,MATCH(B1049,Prodotti!$A$5:$A$504,0)),0)))</f>
        <v/>
      </c>
      <c r="K1049" s="19" t="str">
        <f aca="false">IF(B1049="","",IF(ISNA(MATCH(B1049,Prodotti!$A$5:$A$504,0)),"Codice non trovato",IF(OR(C1049="",D1049=""),"Manca tipo o quantità",IF(C1049="Scarico",IF(SUMIFS($D$5:D1049,$B$5:B1049,B1049,$C$5:C1049,"Carico")-SUMIFS($D$5:D1049,$B$5:B1049,B1049,$C$5:C1049,"Scarico")&lt;0,"Giacenza insufficiente",""),""))))</f>
        <v/>
      </c>
    </row>
    <row r="1050" customFormat="false" ht="15" hidden="false" customHeight="false" outlineLevel="0" collapsed="false">
      <c r="A1050" s="18"/>
      <c r="B1050" s="12"/>
      <c r="C1050" s="13"/>
      <c r="D1050" s="13"/>
      <c r="E1050" s="12"/>
      <c r="F1050" s="14"/>
      <c r="G1050" s="12"/>
      <c r="H1050" s="19" t="str">
        <f aca="false">IF(B1050="","",IFERROR(INDEX(Prodotti!$B$5:$B$504,MATCH(B1050,Prodotti!$A$5:$A$504,0)),"Codice non trovato"))</f>
        <v/>
      </c>
      <c r="I1050" s="17" t="str">
        <f aca="false">IF(OR(D1050="",F1050=""),"",D1050*F1050)</f>
        <v/>
      </c>
      <c r="J1050" s="17" t="str">
        <f aca="false">IF(OR(C1050&lt;&gt;"Scarico",D1050="",F1050="",B1050=""),"",D1050*(F1050-IFERROR(INDEX(Prodotti!$F$5:$F$504,MATCH(B1050,Prodotti!$A$5:$A$504,0)),0)))</f>
        <v/>
      </c>
      <c r="K1050" s="19" t="str">
        <f aca="false">IF(B1050="","",IF(ISNA(MATCH(B1050,Prodotti!$A$5:$A$504,0)),"Codice non trovato",IF(OR(C1050="",D1050=""),"Manca tipo o quantità",IF(C1050="Scarico",IF(SUMIFS($D$5:D1050,$B$5:B1050,B1050,$C$5:C1050,"Carico")-SUMIFS($D$5:D1050,$B$5:B1050,B1050,$C$5:C1050,"Scarico")&lt;0,"Giacenza insufficiente",""),""))))</f>
        <v/>
      </c>
    </row>
    <row r="1051" customFormat="false" ht="15" hidden="false" customHeight="false" outlineLevel="0" collapsed="false">
      <c r="A1051" s="18"/>
      <c r="B1051" s="12"/>
      <c r="C1051" s="13"/>
      <c r="D1051" s="13"/>
      <c r="E1051" s="12"/>
      <c r="F1051" s="14"/>
      <c r="G1051" s="12"/>
      <c r="H1051" s="19" t="str">
        <f aca="false">IF(B1051="","",IFERROR(INDEX(Prodotti!$B$5:$B$504,MATCH(B1051,Prodotti!$A$5:$A$504,0)),"Codice non trovato"))</f>
        <v/>
      </c>
      <c r="I1051" s="17" t="str">
        <f aca="false">IF(OR(D1051="",F1051=""),"",D1051*F1051)</f>
        <v/>
      </c>
      <c r="J1051" s="17" t="str">
        <f aca="false">IF(OR(C1051&lt;&gt;"Scarico",D1051="",F1051="",B1051=""),"",D1051*(F1051-IFERROR(INDEX(Prodotti!$F$5:$F$504,MATCH(B1051,Prodotti!$A$5:$A$504,0)),0)))</f>
        <v/>
      </c>
      <c r="K1051" s="19" t="str">
        <f aca="false">IF(B1051="","",IF(ISNA(MATCH(B1051,Prodotti!$A$5:$A$504,0)),"Codice non trovato",IF(OR(C1051="",D1051=""),"Manca tipo o quantità",IF(C1051="Scarico",IF(SUMIFS($D$5:D1051,$B$5:B1051,B1051,$C$5:C1051,"Carico")-SUMIFS($D$5:D1051,$B$5:B1051,B1051,$C$5:C1051,"Scarico")&lt;0,"Giacenza insufficiente",""),""))))</f>
        <v/>
      </c>
    </row>
    <row r="1052" customFormat="false" ht="15" hidden="false" customHeight="false" outlineLevel="0" collapsed="false">
      <c r="A1052" s="18"/>
      <c r="B1052" s="12"/>
      <c r="C1052" s="13"/>
      <c r="D1052" s="13"/>
      <c r="E1052" s="12"/>
      <c r="F1052" s="14"/>
      <c r="G1052" s="12"/>
      <c r="H1052" s="19" t="str">
        <f aca="false">IF(B1052="","",IFERROR(INDEX(Prodotti!$B$5:$B$504,MATCH(B1052,Prodotti!$A$5:$A$504,0)),"Codice non trovato"))</f>
        <v/>
      </c>
      <c r="I1052" s="17" t="str">
        <f aca="false">IF(OR(D1052="",F1052=""),"",D1052*F1052)</f>
        <v/>
      </c>
      <c r="J1052" s="17" t="str">
        <f aca="false">IF(OR(C1052&lt;&gt;"Scarico",D1052="",F1052="",B1052=""),"",D1052*(F1052-IFERROR(INDEX(Prodotti!$F$5:$F$504,MATCH(B1052,Prodotti!$A$5:$A$504,0)),0)))</f>
        <v/>
      </c>
      <c r="K1052" s="19" t="str">
        <f aca="false">IF(B1052="","",IF(ISNA(MATCH(B1052,Prodotti!$A$5:$A$504,0)),"Codice non trovato",IF(OR(C1052="",D1052=""),"Manca tipo o quantità",IF(C1052="Scarico",IF(SUMIFS($D$5:D1052,$B$5:B1052,B1052,$C$5:C1052,"Carico")-SUMIFS($D$5:D1052,$B$5:B1052,B1052,$C$5:C1052,"Scarico")&lt;0,"Giacenza insufficiente",""),""))))</f>
        <v/>
      </c>
    </row>
    <row r="1053" customFormat="false" ht="15" hidden="false" customHeight="false" outlineLevel="0" collapsed="false">
      <c r="A1053" s="18"/>
      <c r="B1053" s="12"/>
      <c r="C1053" s="13"/>
      <c r="D1053" s="13"/>
      <c r="E1053" s="12"/>
      <c r="F1053" s="14"/>
      <c r="G1053" s="12"/>
      <c r="H1053" s="19" t="str">
        <f aca="false">IF(B1053="","",IFERROR(INDEX(Prodotti!$B$5:$B$504,MATCH(B1053,Prodotti!$A$5:$A$504,0)),"Codice non trovato"))</f>
        <v/>
      </c>
      <c r="I1053" s="17" t="str">
        <f aca="false">IF(OR(D1053="",F1053=""),"",D1053*F1053)</f>
        <v/>
      </c>
      <c r="J1053" s="17" t="str">
        <f aca="false">IF(OR(C1053&lt;&gt;"Scarico",D1053="",F1053="",B1053=""),"",D1053*(F1053-IFERROR(INDEX(Prodotti!$F$5:$F$504,MATCH(B1053,Prodotti!$A$5:$A$504,0)),0)))</f>
        <v/>
      </c>
      <c r="K1053" s="19" t="str">
        <f aca="false">IF(B1053="","",IF(ISNA(MATCH(B1053,Prodotti!$A$5:$A$504,0)),"Codice non trovato",IF(OR(C1053="",D1053=""),"Manca tipo o quantità",IF(C1053="Scarico",IF(SUMIFS($D$5:D1053,$B$5:B1053,B1053,$C$5:C1053,"Carico")-SUMIFS($D$5:D1053,$B$5:B1053,B1053,$C$5:C1053,"Scarico")&lt;0,"Giacenza insufficiente",""),""))))</f>
        <v/>
      </c>
    </row>
    <row r="1054" customFormat="false" ht="15" hidden="false" customHeight="false" outlineLevel="0" collapsed="false">
      <c r="A1054" s="18"/>
      <c r="B1054" s="12"/>
      <c r="C1054" s="13"/>
      <c r="D1054" s="13"/>
      <c r="E1054" s="12"/>
      <c r="F1054" s="14"/>
      <c r="G1054" s="12"/>
      <c r="H1054" s="19" t="str">
        <f aca="false">IF(B1054="","",IFERROR(INDEX(Prodotti!$B$5:$B$504,MATCH(B1054,Prodotti!$A$5:$A$504,0)),"Codice non trovato"))</f>
        <v/>
      </c>
      <c r="I1054" s="17" t="str">
        <f aca="false">IF(OR(D1054="",F1054=""),"",D1054*F1054)</f>
        <v/>
      </c>
      <c r="J1054" s="17" t="str">
        <f aca="false">IF(OR(C1054&lt;&gt;"Scarico",D1054="",F1054="",B1054=""),"",D1054*(F1054-IFERROR(INDEX(Prodotti!$F$5:$F$504,MATCH(B1054,Prodotti!$A$5:$A$504,0)),0)))</f>
        <v/>
      </c>
      <c r="K1054" s="19" t="str">
        <f aca="false">IF(B1054="","",IF(ISNA(MATCH(B1054,Prodotti!$A$5:$A$504,0)),"Codice non trovato",IF(OR(C1054="",D1054=""),"Manca tipo o quantità",IF(C1054="Scarico",IF(SUMIFS($D$5:D1054,$B$5:B1054,B1054,$C$5:C1054,"Carico")-SUMIFS($D$5:D1054,$B$5:B1054,B1054,$C$5:C1054,"Scarico")&lt;0,"Giacenza insufficiente",""),""))))</f>
        <v/>
      </c>
    </row>
    <row r="1055" customFormat="false" ht="15" hidden="false" customHeight="false" outlineLevel="0" collapsed="false">
      <c r="A1055" s="18"/>
      <c r="B1055" s="12"/>
      <c r="C1055" s="13"/>
      <c r="D1055" s="13"/>
      <c r="E1055" s="12"/>
      <c r="F1055" s="14"/>
      <c r="G1055" s="12"/>
      <c r="H1055" s="19" t="str">
        <f aca="false">IF(B1055="","",IFERROR(INDEX(Prodotti!$B$5:$B$504,MATCH(B1055,Prodotti!$A$5:$A$504,0)),"Codice non trovato"))</f>
        <v/>
      </c>
      <c r="I1055" s="17" t="str">
        <f aca="false">IF(OR(D1055="",F1055=""),"",D1055*F1055)</f>
        <v/>
      </c>
      <c r="J1055" s="17" t="str">
        <f aca="false">IF(OR(C1055&lt;&gt;"Scarico",D1055="",F1055="",B1055=""),"",D1055*(F1055-IFERROR(INDEX(Prodotti!$F$5:$F$504,MATCH(B1055,Prodotti!$A$5:$A$504,0)),0)))</f>
        <v/>
      </c>
      <c r="K1055" s="19" t="str">
        <f aca="false">IF(B1055="","",IF(ISNA(MATCH(B1055,Prodotti!$A$5:$A$504,0)),"Codice non trovato",IF(OR(C1055="",D1055=""),"Manca tipo o quantità",IF(C1055="Scarico",IF(SUMIFS($D$5:D1055,$B$5:B1055,B1055,$C$5:C1055,"Carico")-SUMIFS($D$5:D1055,$B$5:B1055,B1055,$C$5:C1055,"Scarico")&lt;0,"Giacenza insufficiente",""),""))))</f>
        <v/>
      </c>
    </row>
    <row r="1056" customFormat="false" ht="15" hidden="false" customHeight="false" outlineLevel="0" collapsed="false">
      <c r="A1056" s="18"/>
      <c r="B1056" s="12"/>
      <c r="C1056" s="13"/>
      <c r="D1056" s="13"/>
      <c r="E1056" s="12"/>
      <c r="F1056" s="14"/>
      <c r="G1056" s="12"/>
      <c r="H1056" s="19" t="str">
        <f aca="false">IF(B1056="","",IFERROR(INDEX(Prodotti!$B$5:$B$504,MATCH(B1056,Prodotti!$A$5:$A$504,0)),"Codice non trovato"))</f>
        <v/>
      </c>
      <c r="I1056" s="17" t="str">
        <f aca="false">IF(OR(D1056="",F1056=""),"",D1056*F1056)</f>
        <v/>
      </c>
      <c r="J1056" s="17" t="str">
        <f aca="false">IF(OR(C1056&lt;&gt;"Scarico",D1056="",F1056="",B1056=""),"",D1056*(F1056-IFERROR(INDEX(Prodotti!$F$5:$F$504,MATCH(B1056,Prodotti!$A$5:$A$504,0)),0)))</f>
        <v/>
      </c>
      <c r="K1056" s="19" t="str">
        <f aca="false">IF(B1056="","",IF(ISNA(MATCH(B1056,Prodotti!$A$5:$A$504,0)),"Codice non trovato",IF(OR(C1056="",D1056=""),"Manca tipo o quantità",IF(C1056="Scarico",IF(SUMIFS($D$5:D1056,$B$5:B1056,B1056,$C$5:C1056,"Carico")-SUMIFS($D$5:D1056,$B$5:B1056,B1056,$C$5:C1056,"Scarico")&lt;0,"Giacenza insufficiente",""),""))))</f>
        <v/>
      </c>
    </row>
    <row r="1057" customFormat="false" ht="15" hidden="false" customHeight="false" outlineLevel="0" collapsed="false">
      <c r="A1057" s="18"/>
      <c r="B1057" s="12"/>
      <c r="C1057" s="13"/>
      <c r="D1057" s="13"/>
      <c r="E1057" s="12"/>
      <c r="F1057" s="14"/>
      <c r="G1057" s="12"/>
      <c r="H1057" s="19" t="str">
        <f aca="false">IF(B1057="","",IFERROR(INDEX(Prodotti!$B$5:$B$504,MATCH(B1057,Prodotti!$A$5:$A$504,0)),"Codice non trovato"))</f>
        <v/>
      </c>
      <c r="I1057" s="17" t="str">
        <f aca="false">IF(OR(D1057="",F1057=""),"",D1057*F1057)</f>
        <v/>
      </c>
      <c r="J1057" s="17" t="str">
        <f aca="false">IF(OR(C1057&lt;&gt;"Scarico",D1057="",F1057="",B1057=""),"",D1057*(F1057-IFERROR(INDEX(Prodotti!$F$5:$F$504,MATCH(B1057,Prodotti!$A$5:$A$504,0)),0)))</f>
        <v/>
      </c>
      <c r="K1057" s="19" t="str">
        <f aca="false">IF(B1057="","",IF(ISNA(MATCH(B1057,Prodotti!$A$5:$A$504,0)),"Codice non trovato",IF(OR(C1057="",D1057=""),"Manca tipo o quantità",IF(C1057="Scarico",IF(SUMIFS($D$5:D1057,$B$5:B1057,B1057,$C$5:C1057,"Carico")-SUMIFS($D$5:D1057,$B$5:B1057,B1057,$C$5:C1057,"Scarico")&lt;0,"Giacenza insufficiente",""),""))))</f>
        <v/>
      </c>
    </row>
    <row r="1058" customFormat="false" ht="15" hidden="false" customHeight="false" outlineLevel="0" collapsed="false">
      <c r="A1058" s="18"/>
      <c r="B1058" s="12"/>
      <c r="C1058" s="13"/>
      <c r="D1058" s="13"/>
      <c r="E1058" s="12"/>
      <c r="F1058" s="14"/>
      <c r="G1058" s="12"/>
      <c r="H1058" s="19" t="str">
        <f aca="false">IF(B1058="","",IFERROR(INDEX(Prodotti!$B$5:$B$504,MATCH(B1058,Prodotti!$A$5:$A$504,0)),"Codice non trovato"))</f>
        <v/>
      </c>
      <c r="I1058" s="17" t="str">
        <f aca="false">IF(OR(D1058="",F1058=""),"",D1058*F1058)</f>
        <v/>
      </c>
      <c r="J1058" s="17" t="str">
        <f aca="false">IF(OR(C1058&lt;&gt;"Scarico",D1058="",F1058="",B1058=""),"",D1058*(F1058-IFERROR(INDEX(Prodotti!$F$5:$F$504,MATCH(B1058,Prodotti!$A$5:$A$504,0)),0)))</f>
        <v/>
      </c>
      <c r="K1058" s="19" t="str">
        <f aca="false">IF(B1058="","",IF(ISNA(MATCH(B1058,Prodotti!$A$5:$A$504,0)),"Codice non trovato",IF(OR(C1058="",D1058=""),"Manca tipo o quantità",IF(C1058="Scarico",IF(SUMIFS($D$5:D1058,$B$5:B1058,B1058,$C$5:C1058,"Carico")-SUMIFS($D$5:D1058,$B$5:B1058,B1058,$C$5:C1058,"Scarico")&lt;0,"Giacenza insufficiente",""),""))))</f>
        <v/>
      </c>
    </row>
    <row r="1059" customFormat="false" ht="15" hidden="false" customHeight="false" outlineLevel="0" collapsed="false">
      <c r="A1059" s="18"/>
      <c r="B1059" s="12"/>
      <c r="C1059" s="13"/>
      <c r="D1059" s="13"/>
      <c r="E1059" s="12"/>
      <c r="F1059" s="14"/>
      <c r="G1059" s="12"/>
      <c r="H1059" s="19" t="str">
        <f aca="false">IF(B1059="","",IFERROR(INDEX(Prodotti!$B$5:$B$504,MATCH(B1059,Prodotti!$A$5:$A$504,0)),"Codice non trovato"))</f>
        <v/>
      </c>
      <c r="I1059" s="17" t="str">
        <f aca="false">IF(OR(D1059="",F1059=""),"",D1059*F1059)</f>
        <v/>
      </c>
      <c r="J1059" s="17" t="str">
        <f aca="false">IF(OR(C1059&lt;&gt;"Scarico",D1059="",F1059="",B1059=""),"",D1059*(F1059-IFERROR(INDEX(Prodotti!$F$5:$F$504,MATCH(B1059,Prodotti!$A$5:$A$504,0)),0)))</f>
        <v/>
      </c>
      <c r="K1059" s="19" t="str">
        <f aca="false">IF(B1059="","",IF(ISNA(MATCH(B1059,Prodotti!$A$5:$A$504,0)),"Codice non trovato",IF(OR(C1059="",D1059=""),"Manca tipo o quantità",IF(C1059="Scarico",IF(SUMIFS($D$5:D1059,$B$5:B1059,B1059,$C$5:C1059,"Carico")-SUMIFS($D$5:D1059,$B$5:B1059,B1059,$C$5:C1059,"Scarico")&lt;0,"Giacenza insufficiente",""),""))))</f>
        <v/>
      </c>
    </row>
    <row r="1060" customFormat="false" ht="15" hidden="false" customHeight="false" outlineLevel="0" collapsed="false">
      <c r="A1060" s="18"/>
      <c r="B1060" s="12"/>
      <c r="C1060" s="13"/>
      <c r="D1060" s="13"/>
      <c r="E1060" s="12"/>
      <c r="F1060" s="14"/>
      <c r="G1060" s="12"/>
      <c r="H1060" s="19" t="str">
        <f aca="false">IF(B1060="","",IFERROR(INDEX(Prodotti!$B$5:$B$504,MATCH(B1060,Prodotti!$A$5:$A$504,0)),"Codice non trovato"))</f>
        <v/>
      </c>
      <c r="I1060" s="17" t="str">
        <f aca="false">IF(OR(D1060="",F1060=""),"",D1060*F1060)</f>
        <v/>
      </c>
      <c r="J1060" s="17" t="str">
        <f aca="false">IF(OR(C1060&lt;&gt;"Scarico",D1060="",F1060="",B1060=""),"",D1060*(F1060-IFERROR(INDEX(Prodotti!$F$5:$F$504,MATCH(B1060,Prodotti!$A$5:$A$504,0)),0)))</f>
        <v/>
      </c>
      <c r="K1060" s="19" t="str">
        <f aca="false">IF(B1060="","",IF(ISNA(MATCH(B1060,Prodotti!$A$5:$A$504,0)),"Codice non trovato",IF(OR(C1060="",D1060=""),"Manca tipo o quantità",IF(C1060="Scarico",IF(SUMIFS($D$5:D1060,$B$5:B1060,B1060,$C$5:C1060,"Carico")-SUMIFS($D$5:D1060,$B$5:B1060,B1060,$C$5:C1060,"Scarico")&lt;0,"Giacenza insufficiente",""),""))))</f>
        <v/>
      </c>
    </row>
    <row r="1061" customFormat="false" ht="15" hidden="false" customHeight="false" outlineLevel="0" collapsed="false">
      <c r="A1061" s="18"/>
      <c r="B1061" s="12"/>
      <c r="C1061" s="13"/>
      <c r="D1061" s="13"/>
      <c r="E1061" s="12"/>
      <c r="F1061" s="14"/>
      <c r="G1061" s="12"/>
      <c r="H1061" s="19" t="str">
        <f aca="false">IF(B1061="","",IFERROR(INDEX(Prodotti!$B$5:$B$504,MATCH(B1061,Prodotti!$A$5:$A$504,0)),"Codice non trovato"))</f>
        <v/>
      </c>
      <c r="I1061" s="17" t="str">
        <f aca="false">IF(OR(D1061="",F1061=""),"",D1061*F1061)</f>
        <v/>
      </c>
      <c r="J1061" s="17" t="str">
        <f aca="false">IF(OR(C1061&lt;&gt;"Scarico",D1061="",F1061="",B1061=""),"",D1061*(F1061-IFERROR(INDEX(Prodotti!$F$5:$F$504,MATCH(B1061,Prodotti!$A$5:$A$504,0)),0)))</f>
        <v/>
      </c>
      <c r="K1061" s="19" t="str">
        <f aca="false">IF(B1061="","",IF(ISNA(MATCH(B1061,Prodotti!$A$5:$A$504,0)),"Codice non trovato",IF(OR(C1061="",D1061=""),"Manca tipo o quantità",IF(C1061="Scarico",IF(SUMIFS($D$5:D1061,$B$5:B1061,B1061,$C$5:C1061,"Carico")-SUMIFS($D$5:D1061,$B$5:B1061,B1061,$C$5:C1061,"Scarico")&lt;0,"Giacenza insufficiente",""),""))))</f>
        <v/>
      </c>
    </row>
    <row r="1062" customFormat="false" ht="15" hidden="false" customHeight="false" outlineLevel="0" collapsed="false">
      <c r="A1062" s="18"/>
      <c r="B1062" s="12"/>
      <c r="C1062" s="13"/>
      <c r="D1062" s="13"/>
      <c r="E1062" s="12"/>
      <c r="F1062" s="14"/>
      <c r="G1062" s="12"/>
      <c r="H1062" s="19" t="str">
        <f aca="false">IF(B1062="","",IFERROR(INDEX(Prodotti!$B$5:$B$504,MATCH(B1062,Prodotti!$A$5:$A$504,0)),"Codice non trovato"))</f>
        <v/>
      </c>
      <c r="I1062" s="17" t="str">
        <f aca="false">IF(OR(D1062="",F1062=""),"",D1062*F1062)</f>
        <v/>
      </c>
      <c r="J1062" s="17" t="str">
        <f aca="false">IF(OR(C1062&lt;&gt;"Scarico",D1062="",F1062="",B1062=""),"",D1062*(F1062-IFERROR(INDEX(Prodotti!$F$5:$F$504,MATCH(B1062,Prodotti!$A$5:$A$504,0)),0)))</f>
        <v/>
      </c>
      <c r="K1062" s="19" t="str">
        <f aca="false">IF(B1062="","",IF(ISNA(MATCH(B1062,Prodotti!$A$5:$A$504,0)),"Codice non trovato",IF(OR(C1062="",D1062=""),"Manca tipo o quantità",IF(C1062="Scarico",IF(SUMIFS($D$5:D1062,$B$5:B1062,B1062,$C$5:C1062,"Carico")-SUMIFS($D$5:D1062,$B$5:B1062,B1062,$C$5:C1062,"Scarico")&lt;0,"Giacenza insufficiente",""),""))))</f>
        <v/>
      </c>
    </row>
    <row r="1063" customFormat="false" ht="15" hidden="false" customHeight="false" outlineLevel="0" collapsed="false">
      <c r="A1063" s="18"/>
      <c r="B1063" s="12"/>
      <c r="C1063" s="13"/>
      <c r="D1063" s="13"/>
      <c r="E1063" s="12"/>
      <c r="F1063" s="14"/>
      <c r="G1063" s="12"/>
      <c r="H1063" s="19" t="str">
        <f aca="false">IF(B1063="","",IFERROR(INDEX(Prodotti!$B$5:$B$504,MATCH(B1063,Prodotti!$A$5:$A$504,0)),"Codice non trovato"))</f>
        <v/>
      </c>
      <c r="I1063" s="17" t="str">
        <f aca="false">IF(OR(D1063="",F1063=""),"",D1063*F1063)</f>
        <v/>
      </c>
      <c r="J1063" s="17" t="str">
        <f aca="false">IF(OR(C1063&lt;&gt;"Scarico",D1063="",F1063="",B1063=""),"",D1063*(F1063-IFERROR(INDEX(Prodotti!$F$5:$F$504,MATCH(B1063,Prodotti!$A$5:$A$504,0)),0)))</f>
        <v/>
      </c>
      <c r="K1063" s="19" t="str">
        <f aca="false">IF(B1063="","",IF(ISNA(MATCH(B1063,Prodotti!$A$5:$A$504,0)),"Codice non trovato",IF(OR(C1063="",D1063=""),"Manca tipo o quantità",IF(C1063="Scarico",IF(SUMIFS($D$5:D1063,$B$5:B1063,B1063,$C$5:C1063,"Carico")-SUMIFS($D$5:D1063,$B$5:B1063,B1063,$C$5:C1063,"Scarico")&lt;0,"Giacenza insufficiente",""),""))))</f>
        <v/>
      </c>
    </row>
    <row r="1064" customFormat="false" ht="15" hidden="false" customHeight="false" outlineLevel="0" collapsed="false">
      <c r="A1064" s="18"/>
      <c r="B1064" s="12"/>
      <c r="C1064" s="13"/>
      <c r="D1064" s="13"/>
      <c r="E1064" s="12"/>
      <c r="F1064" s="14"/>
      <c r="G1064" s="12"/>
      <c r="H1064" s="19" t="str">
        <f aca="false">IF(B1064="","",IFERROR(INDEX(Prodotti!$B$5:$B$504,MATCH(B1064,Prodotti!$A$5:$A$504,0)),"Codice non trovato"))</f>
        <v/>
      </c>
      <c r="I1064" s="17" t="str">
        <f aca="false">IF(OR(D1064="",F1064=""),"",D1064*F1064)</f>
        <v/>
      </c>
      <c r="J1064" s="17" t="str">
        <f aca="false">IF(OR(C1064&lt;&gt;"Scarico",D1064="",F1064="",B1064=""),"",D1064*(F1064-IFERROR(INDEX(Prodotti!$F$5:$F$504,MATCH(B1064,Prodotti!$A$5:$A$504,0)),0)))</f>
        <v/>
      </c>
      <c r="K1064" s="19" t="str">
        <f aca="false">IF(B1064="","",IF(ISNA(MATCH(B1064,Prodotti!$A$5:$A$504,0)),"Codice non trovato",IF(OR(C1064="",D1064=""),"Manca tipo o quantità",IF(C1064="Scarico",IF(SUMIFS($D$5:D1064,$B$5:B1064,B1064,$C$5:C1064,"Carico")-SUMIFS($D$5:D1064,$B$5:B1064,B1064,$C$5:C1064,"Scarico")&lt;0,"Giacenza insufficiente",""),""))))</f>
        <v/>
      </c>
    </row>
    <row r="1065" customFormat="false" ht="15" hidden="false" customHeight="false" outlineLevel="0" collapsed="false">
      <c r="A1065" s="18"/>
      <c r="B1065" s="12"/>
      <c r="C1065" s="13"/>
      <c r="D1065" s="13"/>
      <c r="E1065" s="12"/>
      <c r="F1065" s="14"/>
      <c r="G1065" s="12"/>
      <c r="H1065" s="19" t="str">
        <f aca="false">IF(B1065="","",IFERROR(INDEX(Prodotti!$B$5:$B$504,MATCH(B1065,Prodotti!$A$5:$A$504,0)),"Codice non trovato"))</f>
        <v/>
      </c>
      <c r="I1065" s="17" t="str">
        <f aca="false">IF(OR(D1065="",F1065=""),"",D1065*F1065)</f>
        <v/>
      </c>
      <c r="J1065" s="17" t="str">
        <f aca="false">IF(OR(C1065&lt;&gt;"Scarico",D1065="",F1065="",B1065=""),"",D1065*(F1065-IFERROR(INDEX(Prodotti!$F$5:$F$504,MATCH(B1065,Prodotti!$A$5:$A$504,0)),0)))</f>
        <v/>
      </c>
      <c r="K1065" s="19" t="str">
        <f aca="false">IF(B1065="","",IF(ISNA(MATCH(B1065,Prodotti!$A$5:$A$504,0)),"Codice non trovato",IF(OR(C1065="",D1065=""),"Manca tipo o quantità",IF(C1065="Scarico",IF(SUMIFS($D$5:D1065,$B$5:B1065,B1065,$C$5:C1065,"Carico")-SUMIFS($D$5:D1065,$B$5:B1065,B1065,$C$5:C1065,"Scarico")&lt;0,"Giacenza insufficiente",""),""))))</f>
        <v/>
      </c>
    </row>
    <row r="1066" customFormat="false" ht="15" hidden="false" customHeight="false" outlineLevel="0" collapsed="false">
      <c r="A1066" s="18"/>
      <c r="B1066" s="12"/>
      <c r="C1066" s="13"/>
      <c r="D1066" s="13"/>
      <c r="E1066" s="12"/>
      <c r="F1066" s="14"/>
      <c r="G1066" s="12"/>
      <c r="H1066" s="19" t="str">
        <f aca="false">IF(B1066="","",IFERROR(INDEX(Prodotti!$B$5:$B$504,MATCH(B1066,Prodotti!$A$5:$A$504,0)),"Codice non trovato"))</f>
        <v/>
      </c>
      <c r="I1066" s="17" t="str">
        <f aca="false">IF(OR(D1066="",F1066=""),"",D1066*F1066)</f>
        <v/>
      </c>
      <c r="J1066" s="17" t="str">
        <f aca="false">IF(OR(C1066&lt;&gt;"Scarico",D1066="",F1066="",B1066=""),"",D1066*(F1066-IFERROR(INDEX(Prodotti!$F$5:$F$504,MATCH(B1066,Prodotti!$A$5:$A$504,0)),0)))</f>
        <v/>
      </c>
      <c r="K1066" s="19" t="str">
        <f aca="false">IF(B1066="","",IF(ISNA(MATCH(B1066,Prodotti!$A$5:$A$504,0)),"Codice non trovato",IF(OR(C1066="",D1066=""),"Manca tipo o quantità",IF(C1066="Scarico",IF(SUMIFS($D$5:D1066,$B$5:B1066,B1066,$C$5:C1066,"Carico")-SUMIFS($D$5:D1066,$B$5:B1066,B1066,$C$5:C1066,"Scarico")&lt;0,"Giacenza insufficiente",""),""))))</f>
        <v/>
      </c>
    </row>
    <row r="1067" customFormat="false" ht="15" hidden="false" customHeight="false" outlineLevel="0" collapsed="false">
      <c r="A1067" s="18"/>
      <c r="B1067" s="12"/>
      <c r="C1067" s="13"/>
      <c r="D1067" s="13"/>
      <c r="E1067" s="12"/>
      <c r="F1067" s="14"/>
      <c r="G1067" s="12"/>
      <c r="H1067" s="19" t="str">
        <f aca="false">IF(B1067="","",IFERROR(INDEX(Prodotti!$B$5:$B$504,MATCH(B1067,Prodotti!$A$5:$A$504,0)),"Codice non trovato"))</f>
        <v/>
      </c>
      <c r="I1067" s="17" t="str">
        <f aca="false">IF(OR(D1067="",F1067=""),"",D1067*F1067)</f>
        <v/>
      </c>
      <c r="J1067" s="17" t="str">
        <f aca="false">IF(OR(C1067&lt;&gt;"Scarico",D1067="",F1067="",B1067=""),"",D1067*(F1067-IFERROR(INDEX(Prodotti!$F$5:$F$504,MATCH(B1067,Prodotti!$A$5:$A$504,0)),0)))</f>
        <v/>
      </c>
      <c r="K1067" s="19" t="str">
        <f aca="false">IF(B1067="","",IF(ISNA(MATCH(B1067,Prodotti!$A$5:$A$504,0)),"Codice non trovato",IF(OR(C1067="",D1067=""),"Manca tipo o quantità",IF(C1067="Scarico",IF(SUMIFS($D$5:D1067,$B$5:B1067,B1067,$C$5:C1067,"Carico")-SUMIFS($D$5:D1067,$B$5:B1067,B1067,$C$5:C1067,"Scarico")&lt;0,"Giacenza insufficiente",""),""))))</f>
        <v/>
      </c>
    </row>
    <row r="1068" customFormat="false" ht="15" hidden="false" customHeight="false" outlineLevel="0" collapsed="false">
      <c r="A1068" s="18"/>
      <c r="B1068" s="12"/>
      <c r="C1068" s="13"/>
      <c r="D1068" s="13"/>
      <c r="E1068" s="12"/>
      <c r="F1068" s="14"/>
      <c r="G1068" s="12"/>
      <c r="H1068" s="19" t="str">
        <f aca="false">IF(B1068="","",IFERROR(INDEX(Prodotti!$B$5:$B$504,MATCH(B1068,Prodotti!$A$5:$A$504,0)),"Codice non trovato"))</f>
        <v/>
      </c>
      <c r="I1068" s="17" t="str">
        <f aca="false">IF(OR(D1068="",F1068=""),"",D1068*F1068)</f>
        <v/>
      </c>
      <c r="J1068" s="17" t="str">
        <f aca="false">IF(OR(C1068&lt;&gt;"Scarico",D1068="",F1068="",B1068=""),"",D1068*(F1068-IFERROR(INDEX(Prodotti!$F$5:$F$504,MATCH(B1068,Prodotti!$A$5:$A$504,0)),0)))</f>
        <v/>
      </c>
      <c r="K1068" s="19" t="str">
        <f aca="false">IF(B1068="","",IF(ISNA(MATCH(B1068,Prodotti!$A$5:$A$504,0)),"Codice non trovato",IF(OR(C1068="",D1068=""),"Manca tipo o quantità",IF(C1068="Scarico",IF(SUMIFS($D$5:D1068,$B$5:B1068,B1068,$C$5:C1068,"Carico")-SUMIFS($D$5:D1068,$B$5:B1068,B1068,$C$5:C1068,"Scarico")&lt;0,"Giacenza insufficiente",""),""))))</f>
        <v/>
      </c>
    </row>
    <row r="1069" customFormat="false" ht="15" hidden="false" customHeight="false" outlineLevel="0" collapsed="false">
      <c r="A1069" s="18"/>
      <c r="B1069" s="12"/>
      <c r="C1069" s="13"/>
      <c r="D1069" s="13"/>
      <c r="E1069" s="12"/>
      <c r="F1069" s="14"/>
      <c r="G1069" s="12"/>
      <c r="H1069" s="19" t="str">
        <f aca="false">IF(B1069="","",IFERROR(INDEX(Prodotti!$B$5:$B$504,MATCH(B1069,Prodotti!$A$5:$A$504,0)),"Codice non trovato"))</f>
        <v/>
      </c>
      <c r="I1069" s="17" t="str">
        <f aca="false">IF(OR(D1069="",F1069=""),"",D1069*F1069)</f>
        <v/>
      </c>
      <c r="J1069" s="17" t="str">
        <f aca="false">IF(OR(C1069&lt;&gt;"Scarico",D1069="",F1069="",B1069=""),"",D1069*(F1069-IFERROR(INDEX(Prodotti!$F$5:$F$504,MATCH(B1069,Prodotti!$A$5:$A$504,0)),0)))</f>
        <v/>
      </c>
      <c r="K1069" s="19" t="str">
        <f aca="false">IF(B1069="","",IF(ISNA(MATCH(B1069,Prodotti!$A$5:$A$504,0)),"Codice non trovato",IF(OR(C1069="",D1069=""),"Manca tipo o quantità",IF(C1069="Scarico",IF(SUMIFS($D$5:D1069,$B$5:B1069,B1069,$C$5:C1069,"Carico")-SUMIFS($D$5:D1069,$B$5:B1069,B1069,$C$5:C1069,"Scarico")&lt;0,"Giacenza insufficiente",""),""))))</f>
        <v/>
      </c>
    </row>
    <row r="1070" customFormat="false" ht="15" hidden="false" customHeight="false" outlineLevel="0" collapsed="false">
      <c r="A1070" s="18"/>
      <c r="B1070" s="12"/>
      <c r="C1070" s="13"/>
      <c r="D1070" s="13"/>
      <c r="E1070" s="12"/>
      <c r="F1070" s="14"/>
      <c r="G1070" s="12"/>
      <c r="H1070" s="19" t="str">
        <f aca="false">IF(B1070="","",IFERROR(INDEX(Prodotti!$B$5:$B$504,MATCH(B1070,Prodotti!$A$5:$A$504,0)),"Codice non trovato"))</f>
        <v/>
      </c>
      <c r="I1070" s="17" t="str">
        <f aca="false">IF(OR(D1070="",F1070=""),"",D1070*F1070)</f>
        <v/>
      </c>
      <c r="J1070" s="17" t="str">
        <f aca="false">IF(OR(C1070&lt;&gt;"Scarico",D1070="",F1070="",B1070=""),"",D1070*(F1070-IFERROR(INDEX(Prodotti!$F$5:$F$504,MATCH(B1070,Prodotti!$A$5:$A$504,0)),0)))</f>
        <v/>
      </c>
      <c r="K1070" s="19" t="str">
        <f aca="false">IF(B1070="","",IF(ISNA(MATCH(B1070,Prodotti!$A$5:$A$504,0)),"Codice non trovato",IF(OR(C1070="",D1070=""),"Manca tipo o quantità",IF(C1070="Scarico",IF(SUMIFS($D$5:D1070,$B$5:B1070,B1070,$C$5:C1070,"Carico")-SUMIFS($D$5:D1070,$B$5:B1070,B1070,$C$5:C1070,"Scarico")&lt;0,"Giacenza insufficiente",""),""))))</f>
        <v/>
      </c>
    </row>
    <row r="1071" customFormat="false" ht="15" hidden="false" customHeight="false" outlineLevel="0" collapsed="false">
      <c r="A1071" s="18"/>
      <c r="B1071" s="12"/>
      <c r="C1071" s="13"/>
      <c r="D1071" s="13"/>
      <c r="E1071" s="12"/>
      <c r="F1071" s="14"/>
      <c r="G1071" s="12"/>
      <c r="H1071" s="19" t="str">
        <f aca="false">IF(B1071="","",IFERROR(INDEX(Prodotti!$B$5:$B$504,MATCH(B1071,Prodotti!$A$5:$A$504,0)),"Codice non trovato"))</f>
        <v/>
      </c>
      <c r="I1071" s="17" t="str">
        <f aca="false">IF(OR(D1071="",F1071=""),"",D1071*F1071)</f>
        <v/>
      </c>
      <c r="J1071" s="17" t="str">
        <f aca="false">IF(OR(C1071&lt;&gt;"Scarico",D1071="",F1071="",B1071=""),"",D1071*(F1071-IFERROR(INDEX(Prodotti!$F$5:$F$504,MATCH(B1071,Prodotti!$A$5:$A$504,0)),0)))</f>
        <v/>
      </c>
      <c r="K1071" s="19" t="str">
        <f aca="false">IF(B1071="","",IF(ISNA(MATCH(B1071,Prodotti!$A$5:$A$504,0)),"Codice non trovato",IF(OR(C1071="",D1071=""),"Manca tipo o quantità",IF(C1071="Scarico",IF(SUMIFS($D$5:D1071,$B$5:B1071,B1071,$C$5:C1071,"Carico")-SUMIFS($D$5:D1071,$B$5:B1071,B1071,$C$5:C1071,"Scarico")&lt;0,"Giacenza insufficiente",""),""))))</f>
        <v/>
      </c>
    </row>
    <row r="1072" customFormat="false" ht="15" hidden="false" customHeight="false" outlineLevel="0" collapsed="false">
      <c r="A1072" s="18"/>
      <c r="B1072" s="12"/>
      <c r="C1072" s="13"/>
      <c r="D1072" s="13"/>
      <c r="E1072" s="12"/>
      <c r="F1072" s="14"/>
      <c r="G1072" s="12"/>
      <c r="H1072" s="19" t="str">
        <f aca="false">IF(B1072="","",IFERROR(INDEX(Prodotti!$B$5:$B$504,MATCH(B1072,Prodotti!$A$5:$A$504,0)),"Codice non trovato"))</f>
        <v/>
      </c>
      <c r="I1072" s="17" t="str">
        <f aca="false">IF(OR(D1072="",F1072=""),"",D1072*F1072)</f>
        <v/>
      </c>
      <c r="J1072" s="17" t="str">
        <f aca="false">IF(OR(C1072&lt;&gt;"Scarico",D1072="",F1072="",B1072=""),"",D1072*(F1072-IFERROR(INDEX(Prodotti!$F$5:$F$504,MATCH(B1072,Prodotti!$A$5:$A$504,0)),0)))</f>
        <v/>
      </c>
      <c r="K1072" s="19" t="str">
        <f aca="false">IF(B1072="","",IF(ISNA(MATCH(B1072,Prodotti!$A$5:$A$504,0)),"Codice non trovato",IF(OR(C1072="",D1072=""),"Manca tipo o quantità",IF(C1072="Scarico",IF(SUMIFS($D$5:D1072,$B$5:B1072,B1072,$C$5:C1072,"Carico")-SUMIFS($D$5:D1072,$B$5:B1072,B1072,$C$5:C1072,"Scarico")&lt;0,"Giacenza insufficiente",""),""))))</f>
        <v/>
      </c>
    </row>
    <row r="1073" customFormat="false" ht="15" hidden="false" customHeight="false" outlineLevel="0" collapsed="false">
      <c r="A1073" s="18"/>
      <c r="B1073" s="12"/>
      <c r="C1073" s="13"/>
      <c r="D1073" s="13"/>
      <c r="E1073" s="12"/>
      <c r="F1073" s="14"/>
      <c r="G1073" s="12"/>
      <c r="H1073" s="19" t="str">
        <f aca="false">IF(B1073="","",IFERROR(INDEX(Prodotti!$B$5:$B$504,MATCH(B1073,Prodotti!$A$5:$A$504,0)),"Codice non trovato"))</f>
        <v/>
      </c>
      <c r="I1073" s="17" t="str">
        <f aca="false">IF(OR(D1073="",F1073=""),"",D1073*F1073)</f>
        <v/>
      </c>
      <c r="J1073" s="17" t="str">
        <f aca="false">IF(OR(C1073&lt;&gt;"Scarico",D1073="",F1073="",B1073=""),"",D1073*(F1073-IFERROR(INDEX(Prodotti!$F$5:$F$504,MATCH(B1073,Prodotti!$A$5:$A$504,0)),0)))</f>
        <v/>
      </c>
      <c r="K1073" s="19" t="str">
        <f aca="false">IF(B1073="","",IF(ISNA(MATCH(B1073,Prodotti!$A$5:$A$504,0)),"Codice non trovato",IF(OR(C1073="",D1073=""),"Manca tipo o quantità",IF(C1073="Scarico",IF(SUMIFS($D$5:D1073,$B$5:B1073,B1073,$C$5:C1073,"Carico")-SUMIFS($D$5:D1073,$B$5:B1073,B1073,$C$5:C1073,"Scarico")&lt;0,"Giacenza insufficiente",""),""))))</f>
        <v/>
      </c>
    </row>
    <row r="1074" customFormat="false" ht="15" hidden="false" customHeight="false" outlineLevel="0" collapsed="false">
      <c r="A1074" s="18"/>
      <c r="B1074" s="12"/>
      <c r="C1074" s="13"/>
      <c r="D1074" s="13"/>
      <c r="E1074" s="12"/>
      <c r="F1074" s="14"/>
      <c r="G1074" s="12"/>
      <c r="H1074" s="19" t="str">
        <f aca="false">IF(B1074="","",IFERROR(INDEX(Prodotti!$B$5:$B$504,MATCH(B1074,Prodotti!$A$5:$A$504,0)),"Codice non trovato"))</f>
        <v/>
      </c>
      <c r="I1074" s="17" t="str">
        <f aca="false">IF(OR(D1074="",F1074=""),"",D1074*F1074)</f>
        <v/>
      </c>
      <c r="J1074" s="17" t="str">
        <f aca="false">IF(OR(C1074&lt;&gt;"Scarico",D1074="",F1074="",B1074=""),"",D1074*(F1074-IFERROR(INDEX(Prodotti!$F$5:$F$504,MATCH(B1074,Prodotti!$A$5:$A$504,0)),0)))</f>
        <v/>
      </c>
      <c r="K1074" s="19" t="str">
        <f aca="false">IF(B1074="","",IF(ISNA(MATCH(B1074,Prodotti!$A$5:$A$504,0)),"Codice non trovato",IF(OR(C1074="",D1074=""),"Manca tipo o quantità",IF(C1074="Scarico",IF(SUMIFS($D$5:D1074,$B$5:B1074,B1074,$C$5:C1074,"Carico")-SUMIFS($D$5:D1074,$B$5:B1074,B1074,$C$5:C1074,"Scarico")&lt;0,"Giacenza insufficiente",""),""))))</f>
        <v/>
      </c>
    </row>
    <row r="1075" customFormat="false" ht="15" hidden="false" customHeight="false" outlineLevel="0" collapsed="false">
      <c r="A1075" s="18"/>
      <c r="B1075" s="12"/>
      <c r="C1075" s="13"/>
      <c r="D1075" s="13"/>
      <c r="E1075" s="12"/>
      <c r="F1075" s="14"/>
      <c r="G1075" s="12"/>
      <c r="H1075" s="19" t="str">
        <f aca="false">IF(B1075="","",IFERROR(INDEX(Prodotti!$B$5:$B$504,MATCH(B1075,Prodotti!$A$5:$A$504,0)),"Codice non trovato"))</f>
        <v/>
      </c>
      <c r="I1075" s="17" t="str">
        <f aca="false">IF(OR(D1075="",F1075=""),"",D1075*F1075)</f>
        <v/>
      </c>
      <c r="J1075" s="17" t="str">
        <f aca="false">IF(OR(C1075&lt;&gt;"Scarico",D1075="",F1075="",B1075=""),"",D1075*(F1075-IFERROR(INDEX(Prodotti!$F$5:$F$504,MATCH(B1075,Prodotti!$A$5:$A$504,0)),0)))</f>
        <v/>
      </c>
      <c r="K1075" s="19" t="str">
        <f aca="false">IF(B1075="","",IF(ISNA(MATCH(B1075,Prodotti!$A$5:$A$504,0)),"Codice non trovato",IF(OR(C1075="",D1075=""),"Manca tipo o quantità",IF(C1075="Scarico",IF(SUMIFS($D$5:D1075,$B$5:B1075,B1075,$C$5:C1075,"Carico")-SUMIFS($D$5:D1075,$B$5:B1075,B1075,$C$5:C1075,"Scarico")&lt;0,"Giacenza insufficiente",""),""))))</f>
        <v/>
      </c>
    </row>
    <row r="1076" customFormat="false" ht="15" hidden="false" customHeight="false" outlineLevel="0" collapsed="false">
      <c r="A1076" s="18"/>
      <c r="B1076" s="12"/>
      <c r="C1076" s="13"/>
      <c r="D1076" s="13"/>
      <c r="E1076" s="12"/>
      <c r="F1076" s="14"/>
      <c r="G1076" s="12"/>
      <c r="H1076" s="19" t="str">
        <f aca="false">IF(B1076="","",IFERROR(INDEX(Prodotti!$B$5:$B$504,MATCH(B1076,Prodotti!$A$5:$A$504,0)),"Codice non trovato"))</f>
        <v/>
      </c>
      <c r="I1076" s="17" t="str">
        <f aca="false">IF(OR(D1076="",F1076=""),"",D1076*F1076)</f>
        <v/>
      </c>
      <c r="J1076" s="17" t="str">
        <f aca="false">IF(OR(C1076&lt;&gt;"Scarico",D1076="",F1076="",B1076=""),"",D1076*(F1076-IFERROR(INDEX(Prodotti!$F$5:$F$504,MATCH(B1076,Prodotti!$A$5:$A$504,0)),0)))</f>
        <v/>
      </c>
      <c r="K1076" s="19" t="str">
        <f aca="false">IF(B1076="","",IF(ISNA(MATCH(B1076,Prodotti!$A$5:$A$504,0)),"Codice non trovato",IF(OR(C1076="",D1076=""),"Manca tipo o quantità",IF(C1076="Scarico",IF(SUMIFS($D$5:D1076,$B$5:B1076,B1076,$C$5:C1076,"Carico")-SUMIFS($D$5:D1076,$B$5:B1076,B1076,$C$5:C1076,"Scarico")&lt;0,"Giacenza insufficiente",""),""))))</f>
        <v/>
      </c>
    </row>
    <row r="1077" customFormat="false" ht="15" hidden="false" customHeight="false" outlineLevel="0" collapsed="false">
      <c r="A1077" s="18"/>
      <c r="B1077" s="12"/>
      <c r="C1077" s="13"/>
      <c r="D1077" s="13"/>
      <c r="E1077" s="12"/>
      <c r="F1077" s="14"/>
      <c r="G1077" s="12"/>
      <c r="H1077" s="19" t="str">
        <f aca="false">IF(B1077="","",IFERROR(INDEX(Prodotti!$B$5:$B$504,MATCH(B1077,Prodotti!$A$5:$A$504,0)),"Codice non trovato"))</f>
        <v/>
      </c>
      <c r="I1077" s="17" t="str">
        <f aca="false">IF(OR(D1077="",F1077=""),"",D1077*F1077)</f>
        <v/>
      </c>
      <c r="J1077" s="17" t="str">
        <f aca="false">IF(OR(C1077&lt;&gt;"Scarico",D1077="",F1077="",B1077=""),"",D1077*(F1077-IFERROR(INDEX(Prodotti!$F$5:$F$504,MATCH(B1077,Prodotti!$A$5:$A$504,0)),0)))</f>
        <v/>
      </c>
      <c r="K1077" s="19" t="str">
        <f aca="false">IF(B1077="","",IF(ISNA(MATCH(B1077,Prodotti!$A$5:$A$504,0)),"Codice non trovato",IF(OR(C1077="",D1077=""),"Manca tipo o quantità",IF(C1077="Scarico",IF(SUMIFS($D$5:D1077,$B$5:B1077,B1077,$C$5:C1077,"Carico")-SUMIFS($D$5:D1077,$B$5:B1077,B1077,$C$5:C1077,"Scarico")&lt;0,"Giacenza insufficiente",""),""))))</f>
        <v/>
      </c>
    </row>
    <row r="1078" customFormat="false" ht="15" hidden="false" customHeight="false" outlineLevel="0" collapsed="false">
      <c r="A1078" s="18"/>
      <c r="B1078" s="12"/>
      <c r="C1078" s="13"/>
      <c r="D1078" s="13"/>
      <c r="E1078" s="12"/>
      <c r="F1078" s="14"/>
      <c r="G1078" s="12"/>
      <c r="H1078" s="19" t="str">
        <f aca="false">IF(B1078="","",IFERROR(INDEX(Prodotti!$B$5:$B$504,MATCH(B1078,Prodotti!$A$5:$A$504,0)),"Codice non trovato"))</f>
        <v/>
      </c>
      <c r="I1078" s="17" t="str">
        <f aca="false">IF(OR(D1078="",F1078=""),"",D1078*F1078)</f>
        <v/>
      </c>
      <c r="J1078" s="17" t="str">
        <f aca="false">IF(OR(C1078&lt;&gt;"Scarico",D1078="",F1078="",B1078=""),"",D1078*(F1078-IFERROR(INDEX(Prodotti!$F$5:$F$504,MATCH(B1078,Prodotti!$A$5:$A$504,0)),0)))</f>
        <v/>
      </c>
      <c r="K1078" s="19" t="str">
        <f aca="false">IF(B1078="","",IF(ISNA(MATCH(B1078,Prodotti!$A$5:$A$504,0)),"Codice non trovato",IF(OR(C1078="",D1078=""),"Manca tipo o quantità",IF(C1078="Scarico",IF(SUMIFS($D$5:D1078,$B$5:B1078,B1078,$C$5:C1078,"Carico")-SUMIFS($D$5:D1078,$B$5:B1078,B1078,$C$5:C1078,"Scarico")&lt;0,"Giacenza insufficiente",""),""))))</f>
        <v/>
      </c>
    </row>
    <row r="1079" customFormat="false" ht="15" hidden="false" customHeight="false" outlineLevel="0" collapsed="false">
      <c r="A1079" s="18"/>
      <c r="B1079" s="12"/>
      <c r="C1079" s="13"/>
      <c r="D1079" s="13"/>
      <c r="E1079" s="12"/>
      <c r="F1079" s="14"/>
      <c r="G1079" s="12"/>
      <c r="H1079" s="19" t="str">
        <f aca="false">IF(B1079="","",IFERROR(INDEX(Prodotti!$B$5:$B$504,MATCH(B1079,Prodotti!$A$5:$A$504,0)),"Codice non trovato"))</f>
        <v/>
      </c>
      <c r="I1079" s="17" t="str">
        <f aca="false">IF(OR(D1079="",F1079=""),"",D1079*F1079)</f>
        <v/>
      </c>
      <c r="J1079" s="17" t="str">
        <f aca="false">IF(OR(C1079&lt;&gt;"Scarico",D1079="",F1079="",B1079=""),"",D1079*(F1079-IFERROR(INDEX(Prodotti!$F$5:$F$504,MATCH(B1079,Prodotti!$A$5:$A$504,0)),0)))</f>
        <v/>
      </c>
      <c r="K1079" s="19" t="str">
        <f aca="false">IF(B1079="","",IF(ISNA(MATCH(B1079,Prodotti!$A$5:$A$504,0)),"Codice non trovato",IF(OR(C1079="",D1079=""),"Manca tipo o quantità",IF(C1079="Scarico",IF(SUMIFS($D$5:D1079,$B$5:B1079,B1079,$C$5:C1079,"Carico")-SUMIFS($D$5:D1079,$B$5:B1079,B1079,$C$5:C1079,"Scarico")&lt;0,"Giacenza insufficiente",""),""))))</f>
        <v/>
      </c>
    </row>
    <row r="1080" customFormat="false" ht="15" hidden="false" customHeight="false" outlineLevel="0" collapsed="false">
      <c r="A1080" s="18"/>
      <c r="B1080" s="12"/>
      <c r="C1080" s="13"/>
      <c r="D1080" s="13"/>
      <c r="E1080" s="12"/>
      <c r="F1080" s="14"/>
      <c r="G1080" s="12"/>
      <c r="H1080" s="19" t="str">
        <f aca="false">IF(B1080="","",IFERROR(INDEX(Prodotti!$B$5:$B$504,MATCH(B1080,Prodotti!$A$5:$A$504,0)),"Codice non trovato"))</f>
        <v/>
      </c>
      <c r="I1080" s="17" t="str">
        <f aca="false">IF(OR(D1080="",F1080=""),"",D1080*F1080)</f>
        <v/>
      </c>
      <c r="J1080" s="17" t="str">
        <f aca="false">IF(OR(C1080&lt;&gt;"Scarico",D1080="",F1080="",B1080=""),"",D1080*(F1080-IFERROR(INDEX(Prodotti!$F$5:$F$504,MATCH(B1080,Prodotti!$A$5:$A$504,0)),0)))</f>
        <v/>
      </c>
      <c r="K1080" s="19" t="str">
        <f aca="false">IF(B1080="","",IF(ISNA(MATCH(B1080,Prodotti!$A$5:$A$504,0)),"Codice non trovato",IF(OR(C1080="",D1080=""),"Manca tipo o quantità",IF(C1080="Scarico",IF(SUMIFS($D$5:D1080,$B$5:B1080,B1080,$C$5:C1080,"Carico")-SUMIFS($D$5:D1080,$B$5:B1080,B1080,$C$5:C1080,"Scarico")&lt;0,"Giacenza insufficiente",""),""))))</f>
        <v/>
      </c>
    </row>
    <row r="1081" customFormat="false" ht="15" hidden="false" customHeight="false" outlineLevel="0" collapsed="false">
      <c r="A1081" s="18"/>
      <c r="B1081" s="12"/>
      <c r="C1081" s="13"/>
      <c r="D1081" s="13"/>
      <c r="E1081" s="12"/>
      <c r="F1081" s="14"/>
      <c r="G1081" s="12"/>
      <c r="H1081" s="19" t="str">
        <f aca="false">IF(B1081="","",IFERROR(INDEX(Prodotti!$B$5:$B$504,MATCH(B1081,Prodotti!$A$5:$A$504,0)),"Codice non trovato"))</f>
        <v/>
      </c>
      <c r="I1081" s="17" t="str">
        <f aca="false">IF(OR(D1081="",F1081=""),"",D1081*F1081)</f>
        <v/>
      </c>
      <c r="J1081" s="17" t="str">
        <f aca="false">IF(OR(C1081&lt;&gt;"Scarico",D1081="",F1081="",B1081=""),"",D1081*(F1081-IFERROR(INDEX(Prodotti!$F$5:$F$504,MATCH(B1081,Prodotti!$A$5:$A$504,0)),0)))</f>
        <v/>
      </c>
      <c r="K1081" s="19" t="str">
        <f aca="false">IF(B1081="","",IF(ISNA(MATCH(B1081,Prodotti!$A$5:$A$504,0)),"Codice non trovato",IF(OR(C1081="",D1081=""),"Manca tipo o quantità",IF(C1081="Scarico",IF(SUMIFS($D$5:D1081,$B$5:B1081,B1081,$C$5:C1081,"Carico")-SUMIFS($D$5:D1081,$B$5:B1081,B1081,$C$5:C1081,"Scarico")&lt;0,"Giacenza insufficiente",""),""))))</f>
        <v/>
      </c>
    </row>
    <row r="1082" customFormat="false" ht="15" hidden="false" customHeight="false" outlineLevel="0" collapsed="false">
      <c r="A1082" s="18"/>
      <c r="B1082" s="12"/>
      <c r="C1082" s="13"/>
      <c r="D1082" s="13"/>
      <c r="E1082" s="12"/>
      <c r="F1082" s="14"/>
      <c r="G1082" s="12"/>
      <c r="H1082" s="19" t="str">
        <f aca="false">IF(B1082="","",IFERROR(INDEX(Prodotti!$B$5:$B$504,MATCH(B1082,Prodotti!$A$5:$A$504,0)),"Codice non trovato"))</f>
        <v/>
      </c>
      <c r="I1082" s="17" t="str">
        <f aca="false">IF(OR(D1082="",F1082=""),"",D1082*F1082)</f>
        <v/>
      </c>
      <c r="J1082" s="17" t="str">
        <f aca="false">IF(OR(C1082&lt;&gt;"Scarico",D1082="",F1082="",B1082=""),"",D1082*(F1082-IFERROR(INDEX(Prodotti!$F$5:$F$504,MATCH(B1082,Prodotti!$A$5:$A$504,0)),0)))</f>
        <v/>
      </c>
      <c r="K1082" s="19" t="str">
        <f aca="false">IF(B1082="","",IF(ISNA(MATCH(B1082,Prodotti!$A$5:$A$504,0)),"Codice non trovato",IF(OR(C1082="",D1082=""),"Manca tipo o quantità",IF(C1082="Scarico",IF(SUMIFS($D$5:D1082,$B$5:B1082,B1082,$C$5:C1082,"Carico")-SUMIFS($D$5:D1082,$B$5:B1082,B1082,$C$5:C1082,"Scarico")&lt;0,"Giacenza insufficiente",""),""))))</f>
        <v/>
      </c>
    </row>
    <row r="1083" customFormat="false" ht="15" hidden="false" customHeight="false" outlineLevel="0" collapsed="false">
      <c r="A1083" s="18"/>
      <c r="B1083" s="12"/>
      <c r="C1083" s="13"/>
      <c r="D1083" s="13"/>
      <c r="E1083" s="12"/>
      <c r="F1083" s="14"/>
      <c r="G1083" s="12"/>
      <c r="H1083" s="19" t="str">
        <f aca="false">IF(B1083="","",IFERROR(INDEX(Prodotti!$B$5:$B$504,MATCH(B1083,Prodotti!$A$5:$A$504,0)),"Codice non trovato"))</f>
        <v/>
      </c>
      <c r="I1083" s="17" t="str">
        <f aca="false">IF(OR(D1083="",F1083=""),"",D1083*F1083)</f>
        <v/>
      </c>
      <c r="J1083" s="17" t="str">
        <f aca="false">IF(OR(C1083&lt;&gt;"Scarico",D1083="",F1083="",B1083=""),"",D1083*(F1083-IFERROR(INDEX(Prodotti!$F$5:$F$504,MATCH(B1083,Prodotti!$A$5:$A$504,0)),0)))</f>
        <v/>
      </c>
      <c r="K1083" s="19" t="str">
        <f aca="false">IF(B1083="","",IF(ISNA(MATCH(B1083,Prodotti!$A$5:$A$504,0)),"Codice non trovato",IF(OR(C1083="",D1083=""),"Manca tipo o quantità",IF(C1083="Scarico",IF(SUMIFS($D$5:D1083,$B$5:B1083,B1083,$C$5:C1083,"Carico")-SUMIFS($D$5:D1083,$B$5:B1083,B1083,$C$5:C1083,"Scarico")&lt;0,"Giacenza insufficiente",""),""))))</f>
        <v/>
      </c>
    </row>
    <row r="1084" customFormat="false" ht="15" hidden="false" customHeight="false" outlineLevel="0" collapsed="false">
      <c r="A1084" s="18"/>
      <c r="B1084" s="12"/>
      <c r="C1084" s="13"/>
      <c r="D1084" s="13"/>
      <c r="E1084" s="12"/>
      <c r="F1084" s="14"/>
      <c r="G1084" s="12"/>
      <c r="H1084" s="19" t="str">
        <f aca="false">IF(B1084="","",IFERROR(INDEX(Prodotti!$B$5:$B$504,MATCH(B1084,Prodotti!$A$5:$A$504,0)),"Codice non trovato"))</f>
        <v/>
      </c>
      <c r="I1084" s="17" t="str">
        <f aca="false">IF(OR(D1084="",F1084=""),"",D1084*F1084)</f>
        <v/>
      </c>
      <c r="J1084" s="17" t="str">
        <f aca="false">IF(OR(C1084&lt;&gt;"Scarico",D1084="",F1084="",B1084=""),"",D1084*(F1084-IFERROR(INDEX(Prodotti!$F$5:$F$504,MATCH(B1084,Prodotti!$A$5:$A$504,0)),0)))</f>
        <v/>
      </c>
      <c r="K1084" s="19" t="str">
        <f aca="false">IF(B1084="","",IF(ISNA(MATCH(B1084,Prodotti!$A$5:$A$504,0)),"Codice non trovato",IF(OR(C1084="",D1084=""),"Manca tipo o quantità",IF(C1084="Scarico",IF(SUMIFS($D$5:D1084,$B$5:B1084,B1084,$C$5:C1084,"Carico")-SUMIFS($D$5:D1084,$B$5:B1084,B1084,$C$5:C1084,"Scarico")&lt;0,"Giacenza insufficiente",""),""))))</f>
        <v/>
      </c>
    </row>
    <row r="1085" customFormat="false" ht="15" hidden="false" customHeight="false" outlineLevel="0" collapsed="false">
      <c r="A1085" s="18"/>
      <c r="B1085" s="12"/>
      <c r="C1085" s="13"/>
      <c r="D1085" s="13"/>
      <c r="E1085" s="12"/>
      <c r="F1085" s="14"/>
      <c r="G1085" s="12"/>
      <c r="H1085" s="19" t="str">
        <f aca="false">IF(B1085="","",IFERROR(INDEX(Prodotti!$B$5:$B$504,MATCH(B1085,Prodotti!$A$5:$A$504,0)),"Codice non trovato"))</f>
        <v/>
      </c>
      <c r="I1085" s="17" t="str">
        <f aca="false">IF(OR(D1085="",F1085=""),"",D1085*F1085)</f>
        <v/>
      </c>
      <c r="J1085" s="17" t="str">
        <f aca="false">IF(OR(C1085&lt;&gt;"Scarico",D1085="",F1085="",B1085=""),"",D1085*(F1085-IFERROR(INDEX(Prodotti!$F$5:$F$504,MATCH(B1085,Prodotti!$A$5:$A$504,0)),0)))</f>
        <v/>
      </c>
      <c r="K1085" s="19" t="str">
        <f aca="false">IF(B1085="","",IF(ISNA(MATCH(B1085,Prodotti!$A$5:$A$504,0)),"Codice non trovato",IF(OR(C1085="",D1085=""),"Manca tipo o quantità",IF(C1085="Scarico",IF(SUMIFS($D$5:D1085,$B$5:B1085,B1085,$C$5:C1085,"Carico")-SUMIFS($D$5:D1085,$B$5:B1085,B1085,$C$5:C1085,"Scarico")&lt;0,"Giacenza insufficiente",""),""))))</f>
        <v/>
      </c>
    </row>
    <row r="1086" customFormat="false" ht="15" hidden="false" customHeight="false" outlineLevel="0" collapsed="false">
      <c r="A1086" s="18"/>
      <c r="B1086" s="12"/>
      <c r="C1086" s="13"/>
      <c r="D1086" s="13"/>
      <c r="E1086" s="12"/>
      <c r="F1086" s="14"/>
      <c r="G1086" s="12"/>
      <c r="H1086" s="19" t="str">
        <f aca="false">IF(B1086="","",IFERROR(INDEX(Prodotti!$B$5:$B$504,MATCH(B1086,Prodotti!$A$5:$A$504,0)),"Codice non trovato"))</f>
        <v/>
      </c>
      <c r="I1086" s="17" t="str">
        <f aca="false">IF(OR(D1086="",F1086=""),"",D1086*F1086)</f>
        <v/>
      </c>
      <c r="J1086" s="17" t="str">
        <f aca="false">IF(OR(C1086&lt;&gt;"Scarico",D1086="",F1086="",B1086=""),"",D1086*(F1086-IFERROR(INDEX(Prodotti!$F$5:$F$504,MATCH(B1086,Prodotti!$A$5:$A$504,0)),0)))</f>
        <v/>
      </c>
      <c r="K1086" s="19" t="str">
        <f aca="false">IF(B1086="","",IF(ISNA(MATCH(B1086,Prodotti!$A$5:$A$504,0)),"Codice non trovato",IF(OR(C1086="",D1086=""),"Manca tipo o quantità",IF(C1086="Scarico",IF(SUMIFS($D$5:D1086,$B$5:B1086,B1086,$C$5:C1086,"Carico")-SUMIFS($D$5:D1086,$B$5:B1086,B1086,$C$5:C1086,"Scarico")&lt;0,"Giacenza insufficiente",""),""))))</f>
        <v/>
      </c>
    </row>
    <row r="1087" customFormat="false" ht="15" hidden="false" customHeight="false" outlineLevel="0" collapsed="false">
      <c r="A1087" s="18"/>
      <c r="B1087" s="12"/>
      <c r="C1087" s="13"/>
      <c r="D1087" s="13"/>
      <c r="E1087" s="12"/>
      <c r="F1087" s="14"/>
      <c r="G1087" s="12"/>
      <c r="H1087" s="19" t="str">
        <f aca="false">IF(B1087="","",IFERROR(INDEX(Prodotti!$B$5:$B$504,MATCH(B1087,Prodotti!$A$5:$A$504,0)),"Codice non trovato"))</f>
        <v/>
      </c>
      <c r="I1087" s="17" t="str">
        <f aca="false">IF(OR(D1087="",F1087=""),"",D1087*F1087)</f>
        <v/>
      </c>
      <c r="J1087" s="17" t="str">
        <f aca="false">IF(OR(C1087&lt;&gt;"Scarico",D1087="",F1087="",B1087=""),"",D1087*(F1087-IFERROR(INDEX(Prodotti!$F$5:$F$504,MATCH(B1087,Prodotti!$A$5:$A$504,0)),0)))</f>
        <v/>
      </c>
      <c r="K1087" s="19" t="str">
        <f aca="false">IF(B1087="","",IF(ISNA(MATCH(B1087,Prodotti!$A$5:$A$504,0)),"Codice non trovato",IF(OR(C1087="",D1087=""),"Manca tipo o quantità",IF(C1087="Scarico",IF(SUMIFS($D$5:D1087,$B$5:B1087,B1087,$C$5:C1087,"Carico")-SUMIFS($D$5:D1087,$B$5:B1087,B1087,$C$5:C1087,"Scarico")&lt;0,"Giacenza insufficiente",""),""))))</f>
        <v/>
      </c>
    </row>
    <row r="1088" customFormat="false" ht="15" hidden="false" customHeight="false" outlineLevel="0" collapsed="false">
      <c r="A1088" s="18"/>
      <c r="B1088" s="12"/>
      <c r="C1088" s="13"/>
      <c r="D1088" s="13"/>
      <c r="E1088" s="12"/>
      <c r="F1088" s="14"/>
      <c r="G1088" s="12"/>
      <c r="H1088" s="19" t="str">
        <f aca="false">IF(B1088="","",IFERROR(INDEX(Prodotti!$B$5:$B$504,MATCH(B1088,Prodotti!$A$5:$A$504,0)),"Codice non trovato"))</f>
        <v/>
      </c>
      <c r="I1088" s="17" t="str">
        <f aca="false">IF(OR(D1088="",F1088=""),"",D1088*F1088)</f>
        <v/>
      </c>
      <c r="J1088" s="17" t="str">
        <f aca="false">IF(OR(C1088&lt;&gt;"Scarico",D1088="",F1088="",B1088=""),"",D1088*(F1088-IFERROR(INDEX(Prodotti!$F$5:$F$504,MATCH(B1088,Prodotti!$A$5:$A$504,0)),0)))</f>
        <v/>
      </c>
      <c r="K1088" s="19" t="str">
        <f aca="false">IF(B1088="","",IF(ISNA(MATCH(B1088,Prodotti!$A$5:$A$504,0)),"Codice non trovato",IF(OR(C1088="",D1088=""),"Manca tipo o quantità",IF(C1088="Scarico",IF(SUMIFS($D$5:D1088,$B$5:B1088,B1088,$C$5:C1088,"Carico")-SUMIFS($D$5:D1088,$B$5:B1088,B1088,$C$5:C1088,"Scarico")&lt;0,"Giacenza insufficiente",""),""))))</f>
        <v/>
      </c>
    </row>
    <row r="1089" customFormat="false" ht="15" hidden="false" customHeight="false" outlineLevel="0" collapsed="false">
      <c r="A1089" s="18"/>
      <c r="B1089" s="12"/>
      <c r="C1089" s="13"/>
      <c r="D1089" s="13"/>
      <c r="E1089" s="12"/>
      <c r="F1089" s="14"/>
      <c r="G1089" s="12"/>
      <c r="H1089" s="19" t="str">
        <f aca="false">IF(B1089="","",IFERROR(INDEX(Prodotti!$B$5:$B$504,MATCH(B1089,Prodotti!$A$5:$A$504,0)),"Codice non trovato"))</f>
        <v/>
      </c>
      <c r="I1089" s="17" t="str">
        <f aca="false">IF(OR(D1089="",F1089=""),"",D1089*F1089)</f>
        <v/>
      </c>
      <c r="J1089" s="17" t="str">
        <f aca="false">IF(OR(C1089&lt;&gt;"Scarico",D1089="",F1089="",B1089=""),"",D1089*(F1089-IFERROR(INDEX(Prodotti!$F$5:$F$504,MATCH(B1089,Prodotti!$A$5:$A$504,0)),0)))</f>
        <v/>
      </c>
      <c r="K1089" s="19" t="str">
        <f aca="false">IF(B1089="","",IF(ISNA(MATCH(B1089,Prodotti!$A$5:$A$504,0)),"Codice non trovato",IF(OR(C1089="",D1089=""),"Manca tipo o quantità",IF(C1089="Scarico",IF(SUMIFS($D$5:D1089,$B$5:B1089,B1089,$C$5:C1089,"Carico")-SUMIFS($D$5:D1089,$B$5:B1089,B1089,$C$5:C1089,"Scarico")&lt;0,"Giacenza insufficiente",""),""))))</f>
        <v/>
      </c>
    </row>
    <row r="1090" customFormat="false" ht="15" hidden="false" customHeight="false" outlineLevel="0" collapsed="false">
      <c r="A1090" s="18"/>
      <c r="B1090" s="12"/>
      <c r="C1090" s="13"/>
      <c r="D1090" s="13"/>
      <c r="E1090" s="12"/>
      <c r="F1090" s="14"/>
      <c r="G1090" s="12"/>
      <c r="H1090" s="19" t="str">
        <f aca="false">IF(B1090="","",IFERROR(INDEX(Prodotti!$B$5:$B$504,MATCH(B1090,Prodotti!$A$5:$A$504,0)),"Codice non trovato"))</f>
        <v/>
      </c>
      <c r="I1090" s="17" t="str">
        <f aca="false">IF(OR(D1090="",F1090=""),"",D1090*F1090)</f>
        <v/>
      </c>
      <c r="J1090" s="17" t="str">
        <f aca="false">IF(OR(C1090&lt;&gt;"Scarico",D1090="",F1090="",B1090=""),"",D1090*(F1090-IFERROR(INDEX(Prodotti!$F$5:$F$504,MATCH(B1090,Prodotti!$A$5:$A$504,0)),0)))</f>
        <v/>
      </c>
      <c r="K1090" s="19" t="str">
        <f aca="false">IF(B1090="","",IF(ISNA(MATCH(B1090,Prodotti!$A$5:$A$504,0)),"Codice non trovato",IF(OR(C1090="",D1090=""),"Manca tipo o quantità",IF(C1090="Scarico",IF(SUMIFS($D$5:D1090,$B$5:B1090,B1090,$C$5:C1090,"Carico")-SUMIFS($D$5:D1090,$B$5:B1090,B1090,$C$5:C1090,"Scarico")&lt;0,"Giacenza insufficiente",""),""))))</f>
        <v/>
      </c>
    </row>
    <row r="1091" customFormat="false" ht="15" hidden="false" customHeight="false" outlineLevel="0" collapsed="false">
      <c r="A1091" s="18"/>
      <c r="B1091" s="12"/>
      <c r="C1091" s="13"/>
      <c r="D1091" s="13"/>
      <c r="E1091" s="12"/>
      <c r="F1091" s="14"/>
      <c r="G1091" s="12"/>
      <c r="H1091" s="19" t="str">
        <f aca="false">IF(B1091="","",IFERROR(INDEX(Prodotti!$B$5:$B$504,MATCH(B1091,Prodotti!$A$5:$A$504,0)),"Codice non trovato"))</f>
        <v/>
      </c>
      <c r="I1091" s="17" t="str">
        <f aca="false">IF(OR(D1091="",F1091=""),"",D1091*F1091)</f>
        <v/>
      </c>
      <c r="J1091" s="17" t="str">
        <f aca="false">IF(OR(C1091&lt;&gt;"Scarico",D1091="",F1091="",B1091=""),"",D1091*(F1091-IFERROR(INDEX(Prodotti!$F$5:$F$504,MATCH(B1091,Prodotti!$A$5:$A$504,0)),0)))</f>
        <v/>
      </c>
      <c r="K1091" s="19" t="str">
        <f aca="false">IF(B1091="","",IF(ISNA(MATCH(B1091,Prodotti!$A$5:$A$504,0)),"Codice non trovato",IF(OR(C1091="",D1091=""),"Manca tipo o quantità",IF(C1091="Scarico",IF(SUMIFS($D$5:D1091,$B$5:B1091,B1091,$C$5:C1091,"Carico")-SUMIFS($D$5:D1091,$B$5:B1091,B1091,$C$5:C1091,"Scarico")&lt;0,"Giacenza insufficiente",""),""))))</f>
        <v/>
      </c>
    </row>
    <row r="1092" customFormat="false" ht="15" hidden="false" customHeight="false" outlineLevel="0" collapsed="false">
      <c r="A1092" s="18"/>
      <c r="B1092" s="12"/>
      <c r="C1092" s="13"/>
      <c r="D1092" s="13"/>
      <c r="E1092" s="12"/>
      <c r="F1092" s="14"/>
      <c r="G1092" s="12"/>
      <c r="H1092" s="19" t="str">
        <f aca="false">IF(B1092="","",IFERROR(INDEX(Prodotti!$B$5:$B$504,MATCH(B1092,Prodotti!$A$5:$A$504,0)),"Codice non trovato"))</f>
        <v/>
      </c>
      <c r="I1092" s="17" t="str">
        <f aca="false">IF(OR(D1092="",F1092=""),"",D1092*F1092)</f>
        <v/>
      </c>
      <c r="J1092" s="17" t="str">
        <f aca="false">IF(OR(C1092&lt;&gt;"Scarico",D1092="",F1092="",B1092=""),"",D1092*(F1092-IFERROR(INDEX(Prodotti!$F$5:$F$504,MATCH(B1092,Prodotti!$A$5:$A$504,0)),0)))</f>
        <v/>
      </c>
      <c r="K1092" s="19" t="str">
        <f aca="false">IF(B1092="","",IF(ISNA(MATCH(B1092,Prodotti!$A$5:$A$504,0)),"Codice non trovato",IF(OR(C1092="",D1092=""),"Manca tipo o quantità",IF(C1092="Scarico",IF(SUMIFS($D$5:D1092,$B$5:B1092,B1092,$C$5:C1092,"Carico")-SUMIFS($D$5:D1092,$B$5:B1092,B1092,$C$5:C1092,"Scarico")&lt;0,"Giacenza insufficiente",""),""))))</f>
        <v/>
      </c>
    </row>
    <row r="1093" customFormat="false" ht="15" hidden="false" customHeight="false" outlineLevel="0" collapsed="false">
      <c r="A1093" s="18"/>
      <c r="B1093" s="12"/>
      <c r="C1093" s="13"/>
      <c r="D1093" s="13"/>
      <c r="E1093" s="12"/>
      <c r="F1093" s="14"/>
      <c r="G1093" s="12"/>
      <c r="H1093" s="19" t="str">
        <f aca="false">IF(B1093="","",IFERROR(INDEX(Prodotti!$B$5:$B$504,MATCH(B1093,Prodotti!$A$5:$A$504,0)),"Codice non trovato"))</f>
        <v/>
      </c>
      <c r="I1093" s="17" t="str">
        <f aca="false">IF(OR(D1093="",F1093=""),"",D1093*F1093)</f>
        <v/>
      </c>
      <c r="J1093" s="17" t="str">
        <f aca="false">IF(OR(C1093&lt;&gt;"Scarico",D1093="",F1093="",B1093=""),"",D1093*(F1093-IFERROR(INDEX(Prodotti!$F$5:$F$504,MATCH(B1093,Prodotti!$A$5:$A$504,0)),0)))</f>
        <v/>
      </c>
      <c r="K1093" s="19" t="str">
        <f aca="false">IF(B1093="","",IF(ISNA(MATCH(B1093,Prodotti!$A$5:$A$504,0)),"Codice non trovato",IF(OR(C1093="",D1093=""),"Manca tipo o quantità",IF(C1093="Scarico",IF(SUMIFS($D$5:D1093,$B$5:B1093,B1093,$C$5:C1093,"Carico")-SUMIFS($D$5:D1093,$B$5:B1093,B1093,$C$5:C1093,"Scarico")&lt;0,"Giacenza insufficiente",""),""))))</f>
        <v/>
      </c>
    </row>
    <row r="1094" customFormat="false" ht="15" hidden="false" customHeight="false" outlineLevel="0" collapsed="false">
      <c r="A1094" s="18"/>
      <c r="B1094" s="12"/>
      <c r="C1094" s="13"/>
      <c r="D1094" s="13"/>
      <c r="E1094" s="12"/>
      <c r="F1094" s="14"/>
      <c r="G1094" s="12"/>
      <c r="H1094" s="19" t="str">
        <f aca="false">IF(B1094="","",IFERROR(INDEX(Prodotti!$B$5:$B$504,MATCH(B1094,Prodotti!$A$5:$A$504,0)),"Codice non trovato"))</f>
        <v/>
      </c>
      <c r="I1094" s="17" t="str">
        <f aca="false">IF(OR(D1094="",F1094=""),"",D1094*F1094)</f>
        <v/>
      </c>
      <c r="J1094" s="17" t="str">
        <f aca="false">IF(OR(C1094&lt;&gt;"Scarico",D1094="",F1094="",B1094=""),"",D1094*(F1094-IFERROR(INDEX(Prodotti!$F$5:$F$504,MATCH(B1094,Prodotti!$A$5:$A$504,0)),0)))</f>
        <v/>
      </c>
      <c r="K1094" s="19" t="str">
        <f aca="false">IF(B1094="","",IF(ISNA(MATCH(B1094,Prodotti!$A$5:$A$504,0)),"Codice non trovato",IF(OR(C1094="",D1094=""),"Manca tipo o quantità",IF(C1094="Scarico",IF(SUMIFS($D$5:D1094,$B$5:B1094,B1094,$C$5:C1094,"Carico")-SUMIFS($D$5:D1094,$B$5:B1094,B1094,$C$5:C1094,"Scarico")&lt;0,"Giacenza insufficiente",""),""))))</f>
        <v/>
      </c>
    </row>
    <row r="1095" customFormat="false" ht="15" hidden="false" customHeight="false" outlineLevel="0" collapsed="false">
      <c r="A1095" s="18"/>
      <c r="B1095" s="12"/>
      <c r="C1095" s="13"/>
      <c r="D1095" s="13"/>
      <c r="E1095" s="12"/>
      <c r="F1095" s="14"/>
      <c r="G1095" s="12"/>
      <c r="H1095" s="19" t="str">
        <f aca="false">IF(B1095="","",IFERROR(INDEX(Prodotti!$B$5:$B$504,MATCH(B1095,Prodotti!$A$5:$A$504,0)),"Codice non trovato"))</f>
        <v/>
      </c>
      <c r="I1095" s="17" t="str">
        <f aca="false">IF(OR(D1095="",F1095=""),"",D1095*F1095)</f>
        <v/>
      </c>
      <c r="J1095" s="17" t="str">
        <f aca="false">IF(OR(C1095&lt;&gt;"Scarico",D1095="",F1095="",B1095=""),"",D1095*(F1095-IFERROR(INDEX(Prodotti!$F$5:$F$504,MATCH(B1095,Prodotti!$A$5:$A$504,0)),0)))</f>
        <v/>
      </c>
      <c r="K1095" s="19" t="str">
        <f aca="false">IF(B1095="","",IF(ISNA(MATCH(B1095,Prodotti!$A$5:$A$504,0)),"Codice non trovato",IF(OR(C1095="",D1095=""),"Manca tipo o quantità",IF(C1095="Scarico",IF(SUMIFS($D$5:D1095,$B$5:B1095,B1095,$C$5:C1095,"Carico")-SUMIFS($D$5:D1095,$B$5:B1095,B1095,$C$5:C1095,"Scarico")&lt;0,"Giacenza insufficiente",""),""))))</f>
        <v/>
      </c>
    </row>
    <row r="1096" customFormat="false" ht="15" hidden="false" customHeight="false" outlineLevel="0" collapsed="false">
      <c r="A1096" s="18"/>
      <c r="B1096" s="12"/>
      <c r="C1096" s="13"/>
      <c r="D1096" s="13"/>
      <c r="E1096" s="12"/>
      <c r="F1096" s="14"/>
      <c r="G1096" s="12"/>
      <c r="H1096" s="19" t="str">
        <f aca="false">IF(B1096="","",IFERROR(INDEX(Prodotti!$B$5:$B$504,MATCH(B1096,Prodotti!$A$5:$A$504,0)),"Codice non trovato"))</f>
        <v/>
      </c>
      <c r="I1096" s="17" t="str">
        <f aca="false">IF(OR(D1096="",F1096=""),"",D1096*F1096)</f>
        <v/>
      </c>
      <c r="J1096" s="17" t="str">
        <f aca="false">IF(OR(C1096&lt;&gt;"Scarico",D1096="",F1096="",B1096=""),"",D1096*(F1096-IFERROR(INDEX(Prodotti!$F$5:$F$504,MATCH(B1096,Prodotti!$A$5:$A$504,0)),0)))</f>
        <v/>
      </c>
      <c r="K1096" s="19" t="str">
        <f aca="false">IF(B1096="","",IF(ISNA(MATCH(B1096,Prodotti!$A$5:$A$504,0)),"Codice non trovato",IF(OR(C1096="",D1096=""),"Manca tipo o quantità",IF(C1096="Scarico",IF(SUMIFS($D$5:D1096,$B$5:B1096,B1096,$C$5:C1096,"Carico")-SUMIFS($D$5:D1096,$B$5:B1096,B1096,$C$5:C1096,"Scarico")&lt;0,"Giacenza insufficiente",""),""))))</f>
        <v/>
      </c>
    </row>
    <row r="1097" customFormat="false" ht="15" hidden="false" customHeight="false" outlineLevel="0" collapsed="false">
      <c r="A1097" s="18"/>
      <c r="B1097" s="12"/>
      <c r="C1097" s="13"/>
      <c r="D1097" s="13"/>
      <c r="E1097" s="12"/>
      <c r="F1097" s="14"/>
      <c r="G1097" s="12"/>
      <c r="H1097" s="19" t="str">
        <f aca="false">IF(B1097="","",IFERROR(INDEX(Prodotti!$B$5:$B$504,MATCH(B1097,Prodotti!$A$5:$A$504,0)),"Codice non trovato"))</f>
        <v/>
      </c>
      <c r="I1097" s="17" t="str">
        <f aca="false">IF(OR(D1097="",F1097=""),"",D1097*F1097)</f>
        <v/>
      </c>
      <c r="J1097" s="17" t="str">
        <f aca="false">IF(OR(C1097&lt;&gt;"Scarico",D1097="",F1097="",B1097=""),"",D1097*(F1097-IFERROR(INDEX(Prodotti!$F$5:$F$504,MATCH(B1097,Prodotti!$A$5:$A$504,0)),0)))</f>
        <v/>
      </c>
      <c r="K1097" s="19" t="str">
        <f aca="false">IF(B1097="","",IF(ISNA(MATCH(B1097,Prodotti!$A$5:$A$504,0)),"Codice non trovato",IF(OR(C1097="",D1097=""),"Manca tipo o quantità",IF(C1097="Scarico",IF(SUMIFS($D$5:D1097,$B$5:B1097,B1097,$C$5:C1097,"Carico")-SUMIFS($D$5:D1097,$B$5:B1097,B1097,$C$5:C1097,"Scarico")&lt;0,"Giacenza insufficiente",""),""))))</f>
        <v/>
      </c>
    </row>
    <row r="1098" customFormat="false" ht="15" hidden="false" customHeight="false" outlineLevel="0" collapsed="false">
      <c r="A1098" s="18"/>
      <c r="B1098" s="12"/>
      <c r="C1098" s="13"/>
      <c r="D1098" s="13"/>
      <c r="E1098" s="12"/>
      <c r="F1098" s="14"/>
      <c r="G1098" s="12"/>
      <c r="H1098" s="19" t="str">
        <f aca="false">IF(B1098="","",IFERROR(INDEX(Prodotti!$B$5:$B$504,MATCH(B1098,Prodotti!$A$5:$A$504,0)),"Codice non trovato"))</f>
        <v/>
      </c>
      <c r="I1098" s="17" t="str">
        <f aca="false">IF(OR(D1098="",F1098=""),"",D1098*F1098)</f>
        <v/>
      </c>
      <c r="J1098" s="17" t="str">
        <f aca="false">IF(OR(C1098&lt;&gt;"Scarico",D1098="",F1098="",B1098=""),"",D1098*(F1098-IFERROR(INDEX(Prodotti!$F$5:$F$504,MATCH(B1098,Prodotti!$A$5:$A$504,0)),0)))</f>
        <v/>
      </c>
      <c r="K1098" s="19" t="str">
        <f aca="false">IF(B1098="","",IF(ISNA(MATCH(B1098,Prodotti!$A$5:$A$504,0)),"Codice non trovato",IF(OR(C1098="",D1098=""),"Manca tipo o quantità",IF(C1098="Scarico",IF(SUMIFS($D$5:D1098,$B$5:B1098,B1098,$C$5:C1098,"Carico")-SUMIFS($D$5:D1098,$B$5:B1098,B1098,$C$5:C1098,"Scarico")&lt;0,"Giacenza insufficiente",""),""))))</f>
        <v/>
      </c>
    </row>
    <row r="1099" customFormat="false" ht="15" hidden="false" customHeight="false" outlineLevel="0" collapsed="false">
      <c r="A1099" s="18"/>
      <c r="B1099" s="12"/>
      <c r="C1099" s="13"/>
      <c r="D1099" s="13"/>
      <c r="E1099" s="12"/>
      <c r="F1099" s="14"/>
      <c r="G1099" s="12"/>
      <c r="H1099" s="19" t="str">
        <f aca="false">IF(B1099="","",IFERROR(INDEX(Prodotti!$B$5:$B$504,MATCH(B1099,Prodotti!$A$5:$A$504,0)),"Codice non trovato"))</f>
        <v/>
      </c>
      <c r="I1099" s="17" t="str">
        <f aca="false">IF(OR(D1099="",F1099=""),"",D1099*F1099)</f>
        <v/>
      </c>
      <c r="J1099" s="17" t="str">
        <f aca="false">IF(OR(C1099&lt;&gt;"Scarico",D1099="",F1099="",B1099=""),"",D1099*(F1099-IFERROR(INDEX(Prodotti!$F$5:$F$504,MATCH(B1099,Prodotti!$A$5:$A$504,0)),0)))</f>
        <v/>
      </c>
      <c r="K1099" s="19" t="str">
        <f aca="false">IF(B1099="","",IF(ISNA(MATCH(B1099,Prodotti!$A$5:$A$504,0)),"Codice non trovato",IF(OR(C1099="",D1099=""),"Manca tipo o quantità",IF(C1099="Scarico",IF(SUMIFS($D$5:D1099,$B$5:B1099,B1099,$C$5:C1099,"Carico")-SUMIFS($D$5:D1099,$B$5:B1099,B1099,$C$5:C1099,"Scarico")&lt;0,"Giacenza insufficiente",""),""))))</f>
        <v/>
      </c>
    </row>
    <row r="1100" customFormat="false" ht="15" hidden="false" customHeight="false" outlineLevel="0" collapsed="false">
      <c r="A1100" s="18"/>
      <c r="B1100" s="12"/>
      <c r="C1100" s="13"/>
      <c r="D1100" s="13"/>
      <c r="E1100" s="12"/>
      <c r="F1100" s="14"/>
      <c r="G1100" s="12"/>
      <c r="H1100" s="19" t="str">
        <f aca="false">IF(B1100="","",IFERROR(INDEX(Prodotti!$B$5:$B$504,MATCH(B1100,Prodotti!$A$5:$A$504,0)),"Codice non trovato"))</f>
        <v/>
      </c>
      <c r="I1100" s="17" t="str">
        <f aca="false">IF(OR(D1100="",F1100=""),"",D1100*F1100)</f>
        <v/>
      </c>
      <c r="J1100" s="17" t="str">
        <f aca="false">IF(OR(C1100&lt;&gt;"Scarico",D1100="",F1100="",B1100=""),"",D1100*(F1100-IFERROR(INDEX(Prodotti!$F$5:$F$504,MATCH(B1100,Prodotti!$A$5:$A$504,0)),0)))</f>
        <v/>
      </c>
      <c r="K1100" s="19" t="str">
        <f aca="false">IF(B1100="","",IF(ISNA(MATCH(B1100,Prodotti!$A$5:$A$504,0)),"Codice non trovato",IF(OR(C1100="",D1100=""),"Manca tipo o quantità",IF(C1100="Scarico",IF(SUMIFS($D$5:D1100,$B$5:B1100,B1100,$C$5:C1100,"Carico")-SUMIFS($D$5:D1100,$B$5:B1100,B1100,$C$5:C1100,"Scarico")&lt;0,"Giacenza insufficiente",""),""))))</f>
        <v/>
      </c>
    </row>
    <row r="1101" customFormat="false" ht="15" hidden="false" customHeight="false" outlineLevel="0" collapsed="false">
      <c r="A1101" s="18"/>
      <c r="B1101" s="12"/>
      <c r="C1101" s="13"/>
      <c r="D1101" s="13"/>
      <c r="E1101" s="12"/>
      <c r="F1101" s="14"/>
      <c r="G1101" s="12"/>
      <c r="H1101" s="19" t="str">
        <f aca="false">IF(B1101="","",IFERROR(INDEX(Prodotti!$B$5:$B$504,MATCH(B1101,Prodotti!$A$5:$A$504,0)),"Codice non trovato"))</f>
        <v/>
      </c>
      <c r="I1101" s="17" t="str">
        <f aca="false">IF(OR(D1101="",F1101=""),"",D1101*F1101)</f>
        <v/>
      </c>
      <c r="J1101" s="17" t="str">
        <f aca="false">IF(OR(C1101&lt;&gt;"Scarico",D1101="",F1101="",B1101=""),"",D1101*(F1101-IFERROR(INDEX(Prodotti!$F$5:$F$504,MATCH(B1101,Prodotti!$A$5:$A$504,0)),0)))</f>
        <v/>
      </c>
      <c r="K1101" s="19" t="str">
        <f aca="false">IF(B1101="","",IF(ISNA(MATCH(B1101,Prodotti!$A$5:$A$504,0)),"Codice non trovato",IF(OR(C1101="",D1101=""),"Manca tipo o quantità",IF(C1101="Scarico",IF(SUMIFS($D$5:D1101,$B$5:B1101,B1101,$C$5:C1101,"Carico")-SUMIFS($D$5:D1101,$B$5:B1101,B1101,$C$5:C1101,"Scarico")&lt;0,"Giacenza insufficiente",""),""))))</f>
        <v/>
      </c>
    </row>
    <row r="1102" customFormat="false" ht="15" hidden="false" customHeight="false" outlineLevel="0" collapsed="false">
      <c r="A1102" s="18"/>
      <c r="B1102" s="12"/>
      <c r="C1102" s="13"/>
      <c r="D1102" s="13"/>
      <c r="E1102" s="12"/>
      <c r="F1102" s="14"/>
      <c r="G1102" s="12"/>
      <c r="H1102" s="19" t="str">
        <f aca="false">IF(B1102="","",IFERROR(INDEX(Prodotti!$B$5:$B$504,MATCH(B1102,Prodotti!$A$5:$A$504,0)),"Codice non trovato"))</f>
        <v/>
      </c>
      <c r="I1102" s="17" t="str">
        <f aca="false">IF(OR(D1102="",F1102=""),"",D1102*F1102)</f>
        <v/>
      </c>
      <c r="J1102" s="17" t="str">
        <f aca="false">IF(OR(C1102&lt;&gt;"Scarico",D1102="",F1102="",B1102=""),"",D1102*(F1102-IFERROR(INDEX(Prodotti!$F$5:$F$504,MATCH(B1102,Prodotti!$A$5:$A$504,0)),0)))</f>
        <v/>
      </c>
      <c r="K1102" s="19" t="str">
        <f aca="false">IF(B1102="","",IF(ISNA(MATCH(B1102,Prodotti!$A$5:$A$504,0)),"Codice non trovato",IF(OR(C1102="",D1102=""),"Manca tipo o quantità",IF(C1102="Scarico",IF(SUMIFS($D$5:D1102,$B$5:B1102,B1102,$C$5:C1102,"Carico")-SUMIFS($D$5:D1102,$B$5:B1102,B1102,$C$5:C1102,"Scarico")&lt;0,"Giacenza insufficiente",""),""))))</f>
        <v/>
      </c>
    </row>
    <row r="1103" customFormat="false" ht="15" hidden="false" customHeight="false" outlineLevel="0" collapsed="false">
      <c r="A1103" s="18"/>
      <c r="B1103" s="12"/>
      <c r="C1103" s="13"/>
      <c r="D1103" s="13"/>
      <c r="E1103" s="12"/>
      <c r="F1103" s="14"/>
      <c r="G1103" s="12"/>
      <c r="H1103" s="19" t="str">
        <f aca="false">IF(B1103="","",IFERROR(INDEX(Prodotti!$B$5:$B$504,MATCH(B1103,Prodotti!$A$5:$A$504,0)),"Codice non trovato"))</f>
        <v/>
      </c>
      <c r="I1103" s="17" t="str">
        <f aca="false">IF(OR(D1103="",F1103=""),"",D1103*F1103)</f>
        <v/>
      </c>
      <c r="J1103" s="17" t="str">
        <f aca="false">IF(OR(C1103&lt;&gt;"Scarico",D1103="",F1103="",B1103=""),"",D1103*(F1103-IFERROR(INDEX(Prodotti!$F$5:$F$504,MATCH(B1103,Prodotti!$A$5:$A$504,0)),0)))</f>
        <v/>
      </c>
      <c r="K1103" s="19" t="str">
        <f aca="false">IF(B1103="","",IF(ISNA(MATCH(B1103,Prodotti!$A$5:$A$504,0)),"Codice non trovato",IF(OR(C1103="",D1103=""),"Manca tipo o quantità",IF(C1103="Scarico",IF(SUMIFS($D$5:D1103,$B$5:B1103,B1103,$C$5:C1103,"Carico")-SUMIFS($D$5:D1103,$B$5:B1103,B1103,$C$5:C1103,"Scarico")&lt;0,"Giacenza insufficiente",""),""))))</f>
        <v/>
      </c>
    </row>
    <row r="1104" customFormat="false" ht="15" hidden="false" customHeight="false" outlineLevel="0" collapsed="false">
      <c r="A1104" s="18"/>
      <c r="B1104" s="12"/>
      <c r="C1104" s="13"/>
      <c r="D1104" s="13"/>
      <c r="E1104" s="12"/>
      <c r="F1104" s="14"/>
      <c r="G1104" s="12"/>
      <c r="H1104" s="19" t="str">
        <f aca="false">IF(B1104="","",IFERROR(INDEX(Prodotti!$B$5:$B$504,MATCH(B1104,Prodotti!$A$5:$A$504,0)),"Codice non trovato"))</f>
        <v/>
      </c>
      <c r="I1104" s="17" t="str">
        <f aca="false">IF(OR(D1104="",F1104=""),"",D1104*F1104)</f>
        <v/>
      </c>
      <c r="J1104" s="17" t="str">
        <f aca="false">IF(OR(C1104&lt;&gt;"Scarico",D1104="",F1104="",B1104=""),"",D1104*(F1104-IFERROR(INDEX(Prodotti!$F$5:$F$504,MATCH(B1104,Prodotti!$A$5:$A$504,0)),0)))</f>
        <v/>
      </c>
      <c r="K1104" s="19" t="str">
        <f aca="false">IF(B1104="","",IF(ISNA(MATCH(B1104,Prodotti!$A$5:$A$504,0)),"Codice non trovato",IF(OR(C1104="",D1104=""),"Manca tipo o quantità",IF(C1104="Scarico",IF(SUMIFS($D$5:D1104,$B$5:B1104,B1104,$C$5:C1104,"Carico")-SUMIFS($D$5:D1104,$B$5:B1104,B1104,$C$5:C1104,"Scarico")&lt;0,"Giacenza insufficiente",""),""))))</f>
        <v/>
      </c>
    </row>
    <row r="1105" customFormat="false" ht="15" hidden="false" customHeight="false" outlineLevel="0" collapsed="false">
      <c r="A1105" s="18"/>
      <c r="B1105" s="12"/>
      <c r="C1105" s="13"/>
      <c r="D1105" s="13"/>
      <c r="E1105" s="12"/>
      <c r="F1105" s="14"/>
      <c r="G1105" s="12"/>
      <c r="H1105" s="19" t="str">
        <f aca="false">IF(B1105="","",IFERROR(INDEX(Prodotti!$B$5:$B$504,MATCH(B1105,Prodotti!$A$5:$A$504,0)),"Codice non trovato"))</f>
        <v/>
      </c>
      <c r="I1105" s="17" t="str">
        <f aca="false">IF(OR(D1105="",F1105=""),"",D1105*F1105)</f>
        <v/>
      </c>
      <c r="J1105" s="17" t="str">
        <f aca="false">IF(OR(C1105&lt;&gt;"Scarico",D1105="",F1105="",B1105=""),"",D1105*(F1105-IFERROR(INDEX(Prodotti!$F$5:$F$504,MATCH(B1105,Prodotti!$A$5:$A$504,0)),0)))</f>
        <v/>
      </c>
      <c r="K1105" s="19" t="str">
        <f aca="false">IF(B1105="","",IF(ISNA(MATCH(B1105,Prodotti!$A$5:$A$504,0)),"Codice non trovato",IF(OR(C1105="",D1105=""),"Manca tipo o quantità",IF(C1105="Scarico",IF(SUMIFS($D$5:D1105,$B$5:B1105,B1105,$C$5:C1105,"Carico")-SUMIFS($D$5:D1105,$B$5:B1105,B1105,$C$5:C1105,"Scarico")&lt;0,"Giacenza insufficiente",""),""))))</f>
        <v/>
      </c>
    </row>
    <row r="1106" customFormat="false" ht="15" hidden="false" customHeight="false" outlineLevel="0" collapsed="false">
      <c r="A1106" s="18"/>
      <c r="B1106" s="12"/>
      <c r="C1106" s="13"/>
      <c r="D1106" s="13"/>
      <c r="E1106" s="12"/>
      <c r="F1106" s="14"/>
      <c r="G1106" s="12"/>
      <c r="H1106" s="19" t="str">
        <f aca="false">IF(B1106="","",IFERROR(INDEX(Prodotti!$B$5:$B$504,MATCH(B1106,Prodotti!$A$5:$A$504,0)),"Codice non trovato"))</f>
        <v/>
      </c>
      <c r="I1106" s="17" t="str">
        <f aca="false">IF(OR(D1106="",F1106=""),"",D1106*F1106)</f>
        <v/>
      </c>
      <c r="J1106" s="17" t="str">
        <f aca="false">IF(OR(C1106&lt;&gt;"Scarico",D1106="",F1106="",B1106=""),"",D1106*(F1106-IFERROR(INDEX(Prodotti!$F$5:$F$504,MATCH(B1106,Prodotti!$A$5:$A$504,0)),0)))</f>
        <v/>
      </c>
      <c r="K1106" s="19" t="str">
        <f aca="false">IF(B1106="","",IF(ISNA(MATCH(B1106,Prodotti!$A$5:$A$504,0)),"Codice non trovato",IF(OR(C1106="",D1106=""),"Manca tipo o quantità",IF(C1106="Scarico",IF(SUMIFS($D$5:D1106,$B$5:B1106,B1106,$C$5:C1106,"Carico")-SUMIFS($D$5:D1106,$B$5:B1106,B1106,$C$5:C1106,"Scarico")&lt;0,"Giacenza insufficiente",""),""))))</f>
        <v/>
      </c>
    </row>
    <row r="1107" customFormat="false" ht="15" hidden="false" customHeight="false" outlineLevel="0" collapsed="false">
      <c r="A1107" s="18"/>
      <c r="B1107" s="12"/>
      <c r="C1107" s="13"/>
      <c r="D1107" s="13"/>
      <c r="E1107" s="12"/>
      <c r="F1107" s="14"/>
      <c r="G1107" s="12"/>
      <c r="H1107" s="19" t="str">
        <f aca="false">IF(B1107="","",IFERROR(INDEX(Prodotti!$B$5:$B$504,MATCH(B1107,Prodotti!$A$5:$A$504,0)),"Codice non trovato"))</f>
        <v/>
      </c>
      <c r="I1107" s="17" t="str">
        <f aca="false">IF(OR(D1107="",F1107=""),"",D1107*F1107)</f>
        <v/>
      </c>
      <c r="J1107" s="17" t="str">
        <f aca="false">IF(OR(C1107&lt;&gt;"Scarico",D1107="",F1107="",B1107=""),"",D1107*(F1107-IFERROR(INDEX(Prodotti!$F$5:$F$504,MATCH(B1107,Prodotti!$A$5:$A$504,0)),0)))</f>
        <v/>
      </c>
      <c r="K1107" s="19" t="str">
        <f aca="false">IF(B1107="","",IF(ISNA(MATCH(B1107,Prodotti!$A$5:$A$504,0)),"Codice non trovato",IF(OR(C1107="",D1107=""),"Manca tipo o quantità",IF(C1107="Scarico",IF(SUMIFS($D$5:D1107,$B$5:B1107,B1107,$C$5:C1107,"Carico")-SUMIFS($D$5:D1107,$B$5:B1107,B1107,$C$5:C1107,"Scarico")&lt;0,"Giacenza insufficiente",""),""))))</f>
        <v/>
      </c>
    </row>
    <row r="1108" customFormat="false" ht="15" hidden="false" customHeight="false" outlineLevel="0" collapsed="false">
      <c r="A1108" s="18"/>
      <c r="B1108" s="12"/>
      <c r="C1108" s="13"/>
      <c r="D1108" s="13"/>
      <c r="E1108" s="12"/>
      <c r="F1108" s="14"/>
      <c r="G1108" s="12"/>
      <c r="H1108" s="19" t="str">
        <f aca="false">IF(B1108="","",IFERROR(INDEX(Prodotti!$B$5:$B$504,MATCH(B1108,Prodotti!$A$5:$A$504,0)),"Codice non trovato"))</f>
        <v/>
      </c>
      <c r="I1108" s="17" t="str">
        <f aca="false">IF(OR(D1108="",F1108=""),"",D1108*F1108)</f>
        <v/>
      </c>
      <c r="J1108" s="17" t="str">
        <f aca="false">IF(OR(C1108&lt;&gt;"Scarico",D1108="",F1108="",B1108=""),"",D1108*(F1108-IFERROR(INDEX(Prodotti!$F$5:$F$504,MATCH(B1108,Prodotti!$A$5:$A$504,0)),0)))</f>
        <v/>
      </c>
      <c r="K1108" s="19" t="str">
        <f aca="false">IF(B1108="","",IF(ISNA(MATCH(B1108,Prodotti!$A$5:$A$504,0)),"Codice non trovato",IF(OR(C1108="",D1108=""),"Manca tipo o quantità",IF(C1108="Scarico",IF(SUMIFS($D$5:D1108,$B$5:B1108,B1108,$C$5:C1108,"Carico")-SUMIFS($D$5:D1108,$B$5:B1108,B1108,$C$5:C1108,"Scarico")&lt;0,"Giacenza insufficiente",""),""))))</f>
        <v/>
      </c>
    </row>
    <row r="1109" customFormat="false" ht="15" hidden="false" customHeight="false" outlineLevel="0" collapsed="false">
      <c r="A1109" s="18"/>
      <c r="B1109" s="12"/>
      <c r="C1109" s="13"/>
      <c r="D1109" s="13"/>
      <c r="E1109" s="12"/>
      <c r="F1109" s="14"/>
      <c r="G1109" s="12"/>
      <c r="H1109" s="19" t="str">
        <f aca="false">IF(B1109="","",IFERROR(INDEX(Prodotti!$B$5:$B$504,MATCH(B1109,Prodotti!$A$5:$A$504,0)),"Codice non trovato"))</f>
        <v/>
      </c>
      <c r="I1109" s="17" t="str">
        <f aca="false">IF(OR(D1109="",F1109=""),"",D1109*F1109)</f>
        <v/>
      </c>
      <c r="J1109" s="17" t="str">
        <f aca="false">IF(OR(C1109&lt;&gt;"Scarico",D1109="",F1109="",B1109=""),"",D1109*(F1109-IFERROR(INDEX(Prodotti!$F$5:$F$504,MATCH(B1109,Prodotti!$A$5:$A$504,0)),0)))</f>
        <v/>
      </c>
      <c r="K1109" s="19" t="str">
        <f aca="false">IF(B1109="","",IF(ISNA(MATCH(B1109,Prodotti!$A$5:$A$504,0)),"Codice non trovato",IF(OR(C1109="",D1109=""),"Manca tipo o quantità",IF(C1109="Scarico",IF(SUMIFS($D$5:D1109,$B$5:B1109,B1109,$C$5:C1109,"Carico")-SUMIFS($D$5:D1109,$B$5:B1109,B1109,$C$5:C1109,"Scarico")&lt;0,"Giacenza insufficiente",""),""))))</f>
        <v/>
      </c>
    </row>
    <row r="1110" customFormat="false" ht="15" hidden="false" customHeight="false" outlineLevel="0" collapsed="false">
      <c r="A1110" s="18"/>
      <c r="B1110" s="12"/>
      <c r="C1110" s="13"/>
      <c r="D1110" s="13"/>
      <c r="E1110" s="12"/>
      <c r="F1110" s="14"/>
      <c r="G1110" s="12"/>
      <c r="H1110" s="19" t="str">
        <f aca="false">IF(B1110="","",IFERROR(INDEX(Prodotti!$B$5:$B$504,MATCH(B1110,Prodotti!$A$5:$A$504,0)),"Codice non trovato"))</f>
        <v/>
      </c>
      <c r="I1110" s="17" t="str">
        <f aca="false">IF(OR(D1110="",F1110=""),"",D1110*F1110)</f>
        <v/>
      </c>
      <c r="J1110" s="17" t="str">
        <f aca="false">IF(OR(C1110&lt;&gt;"Scarico",D1110="",F1110="",B1110=""),"",D1110*(F1110-IFERROR(INDEX(Prodotti!$F$5:$F$504,MATCH(B1110,Prodotti!$A$5:$A$504,0)),0)))</f>
        <v/>
      </c>
      <c r="K1110" s="19" t="str">
        <f aca="false">IF(B1110="","",IF(ISNA(MATCH(B1110,Prodotti!$A$5:$A$504,0)),"Codice non trovato",IF(OR(C1110="",D1110=""),"Manca tipo o quantità",IF(C1110="Scarico",IF(SUMIFS($D$5:D1110,$B$5:B1110,B1110,$C$5:C1110,"Carico")-SUMIFS($D$5:D1110,$B$5:B1110,B1110,$C$5:C1110,"Scarico")&lt;0,"Giacenza insufficiente",""),""))))</f>
        <v/>
      </c>
    </row>
    <row r="1111" customFormat="false" ht="15" hidden="false" customHeight="false" outlineLevel="0" collapsed="false">
      <c r="A1111" s="18"/>
      <c r="B1111" s="12"/>
      <c r="C1111" s="13"/>
      <c r="D1111" s="13"/>
      <c r="E1111" s="12"/>
      <c r="F1111" s="14"/>
      <c r="G1111" s="12"/>
      <c r="H1111" s="19" t="str">
        <f aca="false">IF(B1111="","",IFERROR(INDEX(Prodotti!$B$5:$B$504,MATCH(B1111,Prodotti!$A$5:$A$504,0)),"Codice non trovato"))</f>
        <v/>
      </c>
      <c r="I1111" s="17" t="str">
        <f aca="false">IF(OR(D1111="",F1111=""),"",D1111*F1111)</f>
        <v/>
      </c>
      <c r="J1111" s="17" t="str">
        <f aca="false">IF(OR(C1111&lt;&gt;"Scarico",D1111="",F1111="",B1111=""),"",D1111*(F1111-IFERROR(INDEX(Prodotti!$F$5:$F$504,MATCH(B1111,Prodotti!$A$5:$A$504,0)),0)))</f>
        <v/>
      </c>
      <c r="K1111" s="19" t="str">
        <f aca="false">IF(B1111="","",IF(ISNA(MATCH(B1111,Prodotti!$A$5:$A$504,0)),"Codice non trovato",IF(OR(C1111="",D1111=""),"Manca tipo o quantità",IF(C1111="Scarico",IF(SUMIFS($D$5:D1111,$B$5:B1111,B1111,$C$5:C1111,"Carico")-SUMIFS($D$5:D1111,$B$5:B1111,B1111,$C$5:C1111,"Scarico")&lt;0,"Giacenza insufficiente",""),""))))</f>
        <v/>
      </c>
    </row>
    <row r="1112" customFormat="false" ht="15" hidden="false" customHeight="false" outlineLevel="0" collapsed="false">
      <c r="A1112" s="18"/>
      <c r="B1112" s="12"/>
      <c r="C1112" s="13"/>
      <c r="D1112" s="13"/>
      <c r="E1112" s="12"/>
      <c r="F1112" s="14"/>
      <c r="G1112" s="12"/>
      <c r="H1112" s="19" t="str">
        <f aca="false">IF(B1112="","",IFERROR(INDEX(Prodotti!$B$5:$B$504,MATCH(B1112,Prodotti!$A$5:$A$504,0)),"Codice non trovato"))</f>
        <v/>
      </c>
      <c r="I1112" s="17" t="str">
        <f aca="false">IF(OR(D1112="",F1112=""),"",D1112*F1112)</f>
        <v/>
      </c>
      <c r="J1112" s="17" t="str">
        <f aca="false">IF(OR(C1112&lt;&gt;"Scarico",D1112="",F1112="",B1112=""),"",D1112*(F1112-IFERROR(INDEX(Prodotti!$F$5:$F$504,MATCH(B1112,Prodotti!$A$5:$A$504,0)),0)))</f>
        <v/>
      </c>
      <c r="K1112" s="19" t="str">
        <f aca="false">IF(B1112="","",IF(ISNA(MATCH(B1112,Prodotti!$A$5:$A$504,0)),"Codice non trovato",IF(OR(C1112="",D1112=""),"Manca tipo o quantità",IF(C1112="Scarico",IF(SUMIFS($D$5:D1112,$B$5:B1112,B1112,$C$5:C1112,"Carico")-SUMIFS($D$5:D1112,$B$5:B1112,B1112,$C$5:C1112,"Scarico")&lt;0,"Giacenza insufficiente",""),""))))</f>
        <v/>
      </c>
    </row>
    <row r="1113" customFormat="false" ht="15" hidden="false" customHeight="false" outlineLevel="0" collapsed="false">
      <c r="A1113" s="18"/>
      <c r="B1113" s="12"/>
      <c r="C1113" s="13"/>
      <c r="D1113" s="13"/>
      <c r="E1113" s="12"/>
      <c r="F1113" s="14"/>
      <c r="G1113" s="12"/>
      <c r="H1113" s="19" t="str">
        <f aca="false">IF(B1113="","",IFERROR(INDEX(Prodotti!$B$5:$B$504,MATCH(B1113,Prodotti!$A$5:$A$504,0)),"Codice non trovato"))</f>
        <v/>
      </c>
      <c r="I1113" s="17" t="str">
        <f aca="false">IF(OR(D1113="",F1113=""),"",D1113*F1113)</f>
        <v/>
      </c>
      <c r="J1113" s="17" t="str">
        <f aca="false">IF(OR(C1113&lt;&gt;"Scarico",D1113="",F1113="",B1113=""),"",D1113*(F1113-IFERROR(INDEX(Prodotti!$F$5:$F$504,MATCH(B1113,Prodotti!$A$5:$A$504,0)),0)))</f>
        <v/>
      </c>
      <c r="K1113" s="19" t="str">
        <f aca="false">IF(B1113="","",IF(ISNA(MATCH(B1113,Prodotti!$A$5:$A$504,0)),"Codice non trovato",IF(OR(C1113="",D1113=""),"Manca tipo o quantità",IF(C1113="Scarico",IF(SUMIFS($D$5:D1113,$B$5:B1113,B1113,$C$5:C1113,"Carico")-SUMIFS($D$5:D1113,$B$5:B1113,B1113,$C$5:C1113,"Scarico")&lt;0,"Giacenza insufficiente",""),""))))</f>
        <v/>
      </c>
    </row>
    <row r="1114" customFormat="false" ht="15" hidden="false" customHeight="false" outlineLevel="0" collapsed="false">
      <c r="A1114" s="18"/>
      <c r="B1114" s="12"/>
      <c r="C1114" s="13"/>
      <c r="D1114" s="13"/>
      <c r="E1114" s="12"/>
      <c r="F1114" s="14"/>
      <c r="G1114" s="12"/>
      <c r="H1114" s="19" t="str">
        <f aca="false">IF(B1114="","",IFERROR(INDEX(Prodotti!$B$5:$B$504,MATCH(B1114,Prodotti!$A$5:$A$504,0)),"Codice non trovato"))</f>
        <v/>
      </c>
      <c r="I1114" s="17" t="str">
        <f aca="false">IF(OR(D1114="",F1114=""),"",D1114*F1114)</f>
        <v/>
      </c>
      <c r="J1114" s="17" t="str">
        <f aca="false">IF(OR(C1114&lt;&gt;"Scarico",D1114="",F1114="",B1114=""),"",D1114*(F1114-IFERROR(INDEX(Prodotti!$F$5:$F$504,MATCH(B1114,Prodotti!$A$5:$A$504,0)),0)))</f>
        <v/>
      </c>
      <c r="K1114" s="19" t="str">
        <f aca="false">IF(B1114="","",IF(ISNA(MATCH(B1114,Prodotti!$A$5:$A$504,0)),"Codice non trovato",IF(OR(C1114="",D1114=""),"Manca tipo o quantità",IF(C1114="Scarico",IF(SUMIFS($D$5:D1114,$B$5:B1114,B1114,$C$5:C1114,"Carico")-SUMIFS($D$5:D1114,$B$5:B1114,B1114,$C$5:C1114,"Scarico")&lt;0,"Giacenza insufficiente",""),""))))</f>
        <v/>
      </c>
    </row>
    <row r="1115" customFormat="false" ht="15" hidden="false" customHeight="false" outlineLevel="0" collapsed="false">
      <c r="A1115" s="18"/>
      <c r="B1115" s="12"/>
      <c r="C1115" s="13"/>
      <c r="D1115" s="13"/>
      <c r="E1115" s="12"/>
      <c r="F1115" s="14"/>
      <c r="G1115" s="12"/>
      <c r="H1115" s="19" t="str">
        <f aca="false">IF(B1115="","",IFERROR(INDEX(Prodotti!$B$5:$B$504,MATCH(B1115,Prodotti!$A$5:$A$504,0)),"Codice non trovato"))</f>
        <v/>
      </c>
      <c r="I1115" s="17" t="str">
        <f aca="false">IF(OR(D1115="",F1115=""),"",D1115*F1115)</f>
        <v/>
      </c>
      <c r="J1115" s="17" t="str">
        <f aca="false">IF(OR(C1115&lt;&gt;"Scarico",D1115="",F1115="",B1115=""),"",D1115*(F1115-IFERROR(INDEX(Prodotti!$F$5:$F$504,MATCH(B1115,Prodotti!$A$5:$A$504,0)),0)))</f>
        <v/>
      </c>
      <c r="K1115" s="19" t="str">
        <f aca="false">IF(B1115="","",IF(ISNA(MATCH(B1115,Prodotti!$A$5:$A$504,0)),"Codice non trovato",IF(OR(C1115="",D1115=""),"Manca tipo o quantità",IF(C1115="Scarico",IF(SUMIFS($D$5:D1115,$B$5:B1115,B1115,$C$5:C1115,"Carico")-SUMIFS($D$5:D1115,$B$5:B1115,B1115,$C$5:C1115,"Scarico")&lt;0,"Giacenza insufficiente",""),""))))</f>
        <v/>
      </c>
    </row>
    <row r="1116" customFormat="false" ht="15" hidden="false" customHeight="false" outlineLevel="0" collapsed="false">
      <c r="A1116" s="18"/>
      <c r="B1116" s="12"/>
      <c r="C1116" s="13"/>
      <c r="D1116" s="13"/>
      <c r="E1116" s="12"/>
      <c r="F1116" s="14"/>
      <c r="G1116" s="12"/>
      <c r="H1116" s="19" t="str">
        <f aca="false">IF(B1116="","",IFERROR(INDEX(Prodotti!$B$5:$B$504,MATCH(B1116,Prodotti!$A$5:$A$504,0)),"Codice non trovato"))</f>
        <v/>
      </c>
      <c r="I1116" s="17" t="str">
        <f aca="false">IF(OR(D1116="",F1116=""),"",D1116*F1116)</f>
        <v/>
      </c>
      <c r="J1116" s="17" t="str">
        <f aca="false">IF(OR(C1116&lt;&gt;"Scarico",D1116="",F1116="",B1116=""),"",D1116*(F1116-IFERROR(INDEX(Prodotti!$F$5:$F$504,MATCH(B1116,Prodotti!$A$5:$A$504,0)),0)))</f>
        <v/>
      </c>
      <c r="K1116" s="19" t="str">
        <f aca="false">IF(B1116="","",IF(ISNA(MATCH(B1116,Prodotti!$A$5:$A$504,0)),"Codice non trovato",IF(OR(C1116="",D1116=""),"Manca tipo o quantità",IF(C1116="Scarico",IF(SUMIFS($D$5:D1116,$B$5:B1116,B1116,$C$5:C1116,"Carico")-SUMIFS($D$5:D1116,$B$5:B1116,B1116,$C$5:C1116,"Scarico")&lt;0,"Giacenza insufficiente",""),""))))</f>
        <v/>
      </c>
    </row>
    <row r="1117" customFormat="false" ht="15" hidden="false" customHeight="false" outlineLevel="0" collapsed="false">
      <c r="A1117" s="18"/>
      <c r="B1117" s="12"/>
      <c r="C1117" s="13"/>
      <c r="D1117" s="13"/>
      <c r="E1117" s="12"/>
      <c r="F1117" s="14"/>
      <c r="G1117" s="12"/>
      <c r="H1117" s="19" t="str">
        <f aca="false">IF(B1117="","",IFERROR(INDEX(Prodotti!$B$5:$B$504,MATCH(B1117,Prodotti!$A$5:$A$504,0)),"Codice non trovato"))</f>
        <v/>
      </c>
      <c r="I1117" s="17" t="str">
        <f aca="false">IF(OR(D1117="",F1117=""),"",D1117*F1117)</f>
        <v/>
      </c>
      <c r="J1117" s="17" t="str">
        <f aca="false">IF(OR(C1117&lt;&gt;"Scarico",D1117="",F1117="",B1117=""),"",D1117*(F1117-IFERROR(INDEX(Prodotti!$F$5:$F$504,MATCH(B1117,Prodotti!$A$5:$A$504,0)),0)))</f>
        <v/>
      </c>
      <c r="K1117" s="19" t="str">
        <f aca="false">IF(B1117="","",IF(ISNA(MATCH(B1117,Prodotti!$A$5:$A$504,0)),"Codice non trovato",IF(OR(C1117="",D1117=""),"Manca tipo o quantità",IF(C1117="Scarico",IF(SUMIFS($D$5:D1117,$B$5:B1117,B1117,$C$5:C1117,"Carico")-SUMIFS($D$5:D1117,$B$5:B1117,B1117,$C$5:C1117,"Scarico")&lt;0,"Giacenza insufficiente",""),""))))</f>
        <v/>
      </c>
    </row>
    <row r="1118" customFormat="false" ht="15" hidden="false" customHeight="false" outlineLevel="0" collapsed="false">
      <c r="A1118" s="18"/>
      <c r="B1118" s="12"/>
      <c r="C1118" s="13"/>
      <c r="D1118" s="13"/>
      <c r="E1118" s="12"/>
      <c r="F1118" s="14"/>
      <c r="G1118" s="12"/>
      <c r="H1118" s="19" t="str">
        <f aca="false">IF(B1118="","",IFERROR(INDEX(Prodotti!$B$5:$B$504,MATCH(B1118,Prodotti!$A$5:$A$504,0)),"Codice non trovato"))</f>
        <v/>
      </c>
      <c r="I1118" s="17" t="str">
        <f aca="false">IF(OR(D1118="",F1118=""),"",D1118*F1118)</f>
        <v/>
      </c>
      <c r="J1118" s="17" t="str">
        <f aca="false">IF(OR(C1118&lt;&gt;"Scarico",D1118="",F1118="",B1118=""),"",D1118*(F1118-IFERROR(INDEX(Prodotti!$F$5:$F$504,MATCH(B1118,Prodotti!$A$5:$A$504,0)),0)))</f>
        <v/>
      </c>
      <c r="K1118" s="19" t="str">
        <f aca="false">IF(B1118="","",IF(ISNA(MATCH(B1118,Prodotti!$A$5:$A$504,0)),"Codice non trovato",IF(OR(C1118="",D1118=""),"Manca tipo o quantità",IF(C1118="Scarico",IF(SUMIFS($D$5:D1118,$B$5:B1118,B1118,$C$5:C1118,"Carico")-SUMIFS($D$5:D1118,$B$5:B1118,B1118,$C$5:C1118,"Scarico")&lt;0,"Giacenza insufficiente",""),""))))</f>
        <v/>
      </c>
    </row>
    <row r="1119" customFormat="false" ht="15" hidden="false" customHeight="false" outlineLevel="0" collapsed="false">
      <c r="A1119" s="18"/>
      <c r="B1119" s="12"/>
      <c r="C1119" s="13"/>
      <c r="D1119" s="13"/>
      <c r="E1119" s="12"/>
      <c r="F1119" s="14"/>
      <c r="G1119" s="12"/>
      <c r="H1119" s="19" t="str">
        <f aca="false">IF(B1119="","",IFERROR(INDEX(Prodotti!$B$5:$B$504,MATCH(B1119,Prodotti!$A$5:$A$504,0)),"Codice non trovato"))</f>
        <v/>
      </c>
      <c r="I1119" s="17" t="str">
        <f aca="false">IF(OR(D1119="",F1119=""),"",D1119*F1119)</f>
        <v/>
      </c>
      <c r="J1119" s="17" t="str">
        <f aca="false">IF(OR(C1119&lt;&gt;"Scarico",D1119="",F1119="",B1119=""),"",D1119*(F1119-IFERROR(INDEX(Prodotti!$F$5:$F$504,MATCH(B1119,Prodotti!$A$5:$A$504,0)),0)))</f>
        <v/>
      </c>
      <c r="K1119" s="19" t="str">
        <f aca="false">IF(B1119="","",IF(ISNA(MATCH(B1119,Prodotti!$A$5:$A$504,0)),"Codice non trovato",IF(OR(C1119="",D1119=""),"Manca tipo o quantità",IF(C1119="Scarico",IF(SUMIFS($D$5:D1119,$B$5:B1119,B1119,$C$5:C1119,"Carico")-SUMIFS($D$5:D1119,$B$5:B1119,B1119,$C$5:C1119,"Scarico")&lt;0,"Giacenza insufficiente",""),""))))</f>
        <v/>
      </c>
    </row>
    <row r="1120" customFormat="false" ht="15" hidden="false" customHeight="false" outlineLevel="0" collapsed="false">
      <c r="A1120" s="18"/>
      <c r="B1120" s="12"/>
      <c r="C1120" s="13"/>
      <c r="D1120" s="13"/>
      <c r="E1120" s="12"/>
      <c r="F1120" s="14"/>
      <c r="G1120" s="12"/>
      <c r="H1120" s="19" t="str">
        <f aca="false">IF(B1120="","",IFERROR(INDEX(Prodotti!$B$5:$B$504,MATCH(B1120,Prodotti!$A$5:$A$504,0)),"Codice non trovato"))</f>
        <v/>
      </c>
      <c r="I1120" s="17" t="str">
        <f aca="false">IF(OR(D1120="",F1120=""),"",D1120*F1120)</f>
        <v/>
      </c>
      <c r="J1120" s="17" t="str">
        <f aca="false">IF(OR(C1120&lt;&gt;"Scarico",D1120="",F1120="",B1120=""),"",D1120*(F1120-IFERROR(INDEX(Prodotti!$F$5:$F$504,MATCH(B1120,Prodotti!$A$5:$A$504,0)),0)))</f>
        <v/>
      </c>
      <c r="K1120" s="19" t="str">
        <f aca="false">IF(B1120="","",IF(ISNA(MATCH(B1120,Prodotti!$A$5:$A$504,0)),"Codice non trovato",IF(OR(C1120="",D1120=""),"Manca tipo o quantità",IF(C1120="Scarico",IF(SUMIFS($D$5:D1120,$B$5:B1120,B1120,$C$5:C1120,"Carico")-SUMIFS($D$5:D1120,$B$5:B1120,B1120,$C$5:C1120,"Scarico")&lt;0,"Giacenza insufficiente",""),""))))</f>
        <v/>
      </c>
    </row>
    <row r="1121" customFormat="false" ht="15" hidden="false" customHeight="false" outlineLevel="0" collapsed="false">
      <c r="A1121" s="18"/>
      <c r="B1121" s="12"/>
      <c r="C1121" s="13"/>
      <c r="D1121" s="13"/>
      <c r="E1121" s="12"/>
      <c r="F1121" s="14"/>
      <c r="G1121" s="12"/>
      <c r="H1121" s="19" t="str">
        <f aca="false">IF(B1121="","",IFERROR(INDEX(Prodotti!$B$5:$B$504,MATCH(B1121,Prodotti!$A$5:$A$504,0)),"Codice non trovato"))</f>
        <v/>
      </c>
      <c r="I1121" s="17" t="str">
        <f aca="false">IF(OR(D1121="",F1121=""),"",D1121*F1121)</f>
        <v/>
      </c>
      <c r="J1121" s="17" t="str">
        <f aca="false">IF(OR(C1121&lt;&gt;"Scarico",D1121="",F1121="",B1121=""),"",D1121*(F1121-IFERROR(INDEX(Prodotti!$F$5:$F$504,MATCH(B1121,Prodotti!$A$5:$A$504,0)),0)))</f>
        <v/>
      </c>
      <c r="K1121" s="19" t="str">
        <f aca="false">IF(B1121="","",IF(ISNA(MATCH(B1121,Prodotti!$A$5:$A$504,0)),"Codice non trovato",IF(OR(C1121="",D1121=""),"Manca tipo o quantità",IF(C1121="Scarico",IF(SUMIFS($D$5:D1121,$B$5:B1121,B1121,$C$5:C1121,"Carico")-SUMIFS($D$5:D1121,$B$5:B1121,B1121,$C$5:C1121,"Scarico")&lt;0,"Giacenza insufficiente",""),""))))</f>
        <v/>
      </c>
    </row>
    <row r="1122" customFormat="false" ht="15" hidden="false" customHeight="false" outlineLevel="0" collapsed="false">
      <c r="A1122" s="18"/>
      <c r="B1122" s="12"/>
      <c r="C1122" s="13"/>
      <c r="D1122" s="13"/>
      <c r="E1122" s="12"/>
      <c r="F1122" s="14"/>
      <c r="G1122" s="12"/>
      <c r="H1122" s="19" t="str">
        <f aca="false">IF(B1122="","",IFERROR(INDEX(Prodotti!$B$5:$B$504,MATCH(B1122,Prodotti!$A$5:$A$504,0)),"Codice non trovato"))</f>
        <v/>
      </c>
      <c r="I1122" s="17" t="str">
        <f aca="false">IF(OR(D1122="",F1122=""),"",D1122*F1122)</f>
        <v/>
      </c>
      <c r="J1122" s="17" t="str">
        <f aca="false">IF(OR(C1122&lt;&gt;"Scarico",D1122="",F1122="",B1122=""),"",D1122*(F1122-IFERROR(INDEX(Prodotti!$F$5:$F$504,MATCH(B1122,Prodotti!$A$5:$A$504,0)),0)))</f>
        <v/>
      </c>
      <c r="K1122" s="19" t="str">
        <f aca="false">IF(B1122="","",IF(ISNA(MATCH(B1122,Prodotti!$A$5:$A$504,0)),"Codice non trovato",IF(OR(C1122="",D1122=""),"Manca tipo o quantità",IF(C1122="Scarico",IF(SUMIFS($D$5:D1122,$B$5:B1122,B1122,$C$5:C1122,"Carico")-SUMIFS($D$5:D1122,$B$5:B1122,B1122,$C$5:C1122,"Scarico")&lt;0,"Giacenza insufficiente",""),""))))</f>
        <v/>
      </c>
    </row>
    <row r="1123" customFormat="false" ht="15" hidden="false" customHeight="false" outlineLevel="0" collapsed="false">
      <c r="A1123" s="18"/>
      <c r="B1123" s="12"/>
      <c r="C1123" s="13"/>
      <c r="D1123" s="13"/>
      <c r="E1123" s="12"/>
      <c r="F1123" s="14"/>
      <c r="G1123" s="12"/>
      <c r="H1123" s="19" t="str">
        <f aca="false">IF(B1123="","",IFERROR(INDEX(Prodotti!$B$5:$B$504,MATCH(B1123,Prodotti!$A$5:$A$504,0)),"Codice non trovato"))</f>
        <v/>
      </c>
      <c r="I1123" s="17" t="str">
        <f aca="false">IF(OR(D1123="",F1123=""),"",D1123*F1123)</f>
        <v/>
      </c>
      <c r="J1123" s="17" t="str">
        <f aca="false">IF(OR(C1123&lt;&gt;"Scarico",D1123="",F1123="",B1123=""),"",D1123*(F1123-IFERROR(INDEX(Prodotti!$F$5:$F$504,MATCH(B1123,Prodotti!$A$5:$A$504,0)),0)))</f>
        <v/>
      </c>
      <c r="K1123" s="19" t="str">
        <f aca="false">IF(B1123="","",IF(ISNA(MATCH(B1123,Prodotti!$A$5:$A$504,0)),"Codice non trovato",IF(OR(C1123="",D1123=""),"Manca tipo o quantità",IF(C1123="Scarico",IF(SUMIFS($D$5:D1123,$B$5:B1123,B1123,$C$5:C1123,"Carico")-SUMIFS($D$5:D1123,$B$5:B1123,B1123,$C$5:C1123,"Scarico")&lt;0,"Giacenza insufficiente",""),""))))</f>
        <v/>
      </c>
    </row>
    <row r="1124" customFormat="false" ht="15" hidden="false" customHeight="false" outlineLevel="0" collapsed="false">
      <c r="A1124" s="18"/>
      <c r="B1124" s="12"/>
      <c r="C1124" s="13"/>
      <c r="D1124" s="13"/>
      <c r="E1124" s="12"/>
      <c r="F1124" s="14"/>
      <c r="G1124" s="12"/>
      <c r="H1124" s="19" t="str">
        <f aca="false">IF(B1124="","",IFERROR(INDEX(Prodotti!$B$5:$B$504,MATCH(B1124,Prodotti!$A$5:$A$504,0)),"Codice non trovato"))</f>
        <v/>
      </c>
      <c r="I1124" s="17" t="str">
        <f aca="false">IF(OR(D1124="",F1124=""),"",D1124*F1124)</f>
        <v/>
      </c>
      <c r="J1124" s="17" t="str">
        <f aca="false">IF(OR(C1124&lt;&gt;"Scarico",D1124="",F1124="",B1124=""),"",D1124*(F1124-IFERROR(INDEX(Prodotti!$F$5:$F$504,MATCH(B1124,Prodotti!$A$5:$A$504,0)),0)))</f>
        <v/>
      </c>
      <c r="K1124" s="19" t="str">
        <f aca="false">IF(B1124="","",IF(ISNA(MATCH(B1124,Prodotti!$A$5:$A$504,0)),"Codice non trovato",IF(OR(C1124="",D1124=""),"Manca tipo o quantità",IF(C1124="Scarico",IF(SUMIFS($D$5:D1124,$B$5:B1124,B1124,$C$5:C1124,"Carico")-SUMIFS($D$5:D1124,$B$5:B1124,B1124,$C$5:C1124,"Scarico")&lt;0,"Giacenza insufficiente",""),""))))</f>
        <v/>
      </c>
    </row>
    <row r="1125" customFormat="false" ht="15" hidden="false" customHeight="false" outlineLevel="0" collapsed="false">
      <c r="A1125" s="18"/>
      <c r="B1125" s="12"/>
      <c r="C1125" s="13"/>
      <c r="D1125" s="13"/>
      <c r="E1125" s="12"/>
      <c r="F1125" s="14"/>
      <c r="G1125" s="12"/>
      <c r="H1125" s="19" t="str">
        <f aca="false">IF(B1125="","",IFERROR(INDEX(Prodotti!$B$5:$B$504,MATCH(B1125,Prodotti!$A$5:$A$504,0)),"Codice non trovato"))</f>
        <v/>
      </c>
      <c r="I1125" s="17" t="str">
        <f aca="false">IF(OR(D1125="",F1125=""),"",D1125*F1125)</f>
        <v/>
      </c>
      <c r="J1125" s="17" t="str">
        <f aca="false">IF(OR(C1125&lt;&gt;"Scarico",D1125="",F1125="",B1125=""),"",D1125*(F1125-IFERROR(INDEX(Prodotti!$F$5:$F$504,MATCH(B1125,Prodotti!$A$5:$A$504,0)),0)))</f>
        <v/>
      </c>
      <c r="K1125" s="19" t="str">
        <f aca="false">IF(B1125="","",IF(ISNA(MATCH(B1125,Prodotti!$A$5:$A$504,0)),"Codice non trovato",IF(OR(C1125="",D1125=""),"Manca tipo o quantità",IF(C1125="Scarico",IF(SUMIFS($D$5:D1125,$B$5:B1125,B1125,$C$5:C1125,"Carico")-SUMIFS($D$5:D1125,$B$5:B1125,B1125,$C$5:C1125,"Scarico")&lt;0,"Giacenza insufficiente",""),""))))</f>
        <v/>
      </c>
    </row>
    <row r="1126" customFormat="false" ht="15" hidden="false" customHeight="false" outlineLevel="0" collapsed="false">
      <c r="A1126" s="18"/>
      <c r="B1126" s="12"/>
      <c r="C1126" s="13"/>
      <c r="D1126" s="13"/>
      <c r="E1126" s="12"/>
      <c r="F1126" s="14"/>
      <c r="G1126" s="12"/>
      <c r="H1126" s="19" t="str">
        <f aca="false">IF(B1126="","",IFERROR(INDEX(Prodotti!$B$5:$B$504,MATCH(B1126,Prodotti!$A$5:$A$504,0)),"Codice non trovato"))</f>
        <v/>
      </c>
      <c r="I1126" s="17" t="str">
        <f aca="false">IF(OR(D1126="",F1126=""),"",D1126*F1126)</f>
        <v/>
      </c>
      <c r="J1126" s="17" t="str">
        <f aca="false">IF(OR(C1126&lt;&gt;"Scarico",D1126="",F1126="",B1126=""),"",D1126*(F1126-IFERROR(INDEX(Prodotti!$F$5:$F$504,MATCH(B1126,Prodotti!$A$5:$A$504,0)),0)))</f>
        <v/>
      </c>
      <c r="K1126" s="19" t="str">
        <f aca="false">IF(B1126="","",IF(ISNA(MATCH(B1126,Prodotti!$A$5:$A$504,0)),"Codice non trovato",IF(OR(C1126="",D1126=""),"Manca tipo o quantità",IF(C1126="Scarico",IF(SUMIFS($D$5:D1126,$B$5:B1126,B1126,$C$5:C1126,"Carico")-SUMIFS($D$5:D1126,$B$5:B1126,B1126,$C$5:C1126,"Scarico")&lt;0,"Giacenza insufficiente",""),""))))</f>
        <v/>
      </c>
    </row>
    <row r="1127" customFormat="false" ht="15" hidden="false" customHeight="false" outlineLevel="0" collapsed="false">
      <c r="A1127" s="18"/>
      <c r="B1127" s="12"/>
      <c r="C1127" s="13"/>
      <c r="D1127" s="13"/>
      <c r="E1127" s="12"/>
      <c r="F1127" s="14"/>
      <c r="G1127" s="12"/>
      <c r="H1127" s="19" t="str">
        <f aca="false">IF(B1127="","",IFERROR(INDEX(Prodotti!$B$5:$B$504,MATCH(B1127,Prodotti!$A$5:$A$504,0)),"Codice non trovato"))</f>
        <v/>
      </c>
      <c r="I1127" s="17" t="str">
        <f aca="false">IF(OR(D1127="",F1127=""),"",D1127*F1127)</f>
        <v/>
      </c>
      <c r="J1127" s="17" t="str">
        <f aca="false">IF(OR(C1127&lt;&gt;"Scarico",D1127="",F1127="",B1127=""),"",D1127*(F1127-IFERROR(INDEX(Prodotti!$F$5:$F$504,MATCH(B1127,Prodotti!$A$5:$A$504,0)),0)))</f>
        <v/>
      </c>
      <c r="K1127" s="19" t="str">
        <f aca="false">IF(B1127="","",IF(ISNA(MATCH(B1127,Prodotti!$A$5:$A$504,0)),"Codice non trovato",IF(OR(C1127="",D1127=""),"Manca tipo o quantità",IF(C1127="Scarico",IF(SUMIFS($D$5:D1127,$B$5:B1127,B1127,$C$5:C1127,"Carico")-SUMIFS($D$5:D1127,$B$5:B1127,B1127,$C$5:C1127,"Scarico")&lt;0,"Giacenza insufficiente",""),""))))</f>
        <v/>
      </c>
    </row>
    <row r="1128" customFormat="false" ht="15" hidden="false" customHeight="false" outlineLevel="0" collapsed="false">
      <c r="A1128" s="18"/>
      <c r="B1128" s="12"/>
      <c r="C1128" s="13"/>
      <c r="D1128" s="13"/>
      <c r="E1128" s="12"/>
      <c r="F1128" s="14"/>
      <c r="G1128" s="12"/>
      <c r="H1128" s="19" t="str">
        <f aca="false">IF(B1128="","",IFERROR(INDEX(Prodotti!$B$5:$B$504,MATCH(B1128,Prodotti!$A$5:$A$504,0)),"Codice non trovato"))</f>
        <v/>
      </c>
      <c r="I1128" s="17" t="str">
        <f aca="false">IF(OR(D1128="",F1128=""),"",D1128*F1128)</f>
        <v/>
      </c>
      <c r="J1128" s="17" t="str">
        <f aca="false">IF(OR(C1128&lt;&gt;"Scarico",D1128="",F1128="",B1128=""),"",D1128*(F1128-IFERROR(INDEX(Prodotti!$F$5:$F$504,MATCH(B1128,Prodotti!$A$5:$A$504,0)),0)))</f>
        <v/>
      </c>
      <c r="K1128" s="19" t="str">
        <f aca="false">IF(B1128="","",IF(ISNA(MATCH(B1128,Prodotti!$A$5:$A$504,0)),"Codice non trovato",IF(OR(C1128="",D1128=""),"Manca tipo o quantità",IF(C1128="Scarico",IF(SUMIFS($D$5:D1128,$B$5:B1128,B1128,$C$5:C1128,"Carico")-SUMIFS($D$5:D1128,$B$5:B1128,B1128,$C$5:C1128,"Scarico")&lt;0,"Giacenza insufficiente",""),""))))</f>
        <v/>
      </c>
    </row>
    <row r="1129" customFormat="false" ht="15" hidden="false" customHeight="false" outlineLevel="0" collapsed="false">
      <c r="A1129" s="18"/>
      <c r="B1129" s="12"/>
      <c r="C1129" s="13"/>
      <c r="D1129" s="13"/>
      <c r="E1129" s="12"/>
      <c r="F1129" s="14"/>
      <c r="G1129" s="12"/>
      <c r="H1129" s="19" t="str">
        <f aca="false">IF(B1129="","",IFERROR(INDEX(Prodotti!$B$5:$B$504,MATCH(B1129,Prodotti!$A$5:$A$504,0)),"Codice non trovato"))</f>
        <v/>
      </c>
      <c r="I1129" s="17" t="str">
        <f aca="false">IF(OR(D1129="",F1129=""),"",D1129*F1129)</f>
        <v/>
      </c>
      <c r="J1129" s="17" t="str">
        <f aca="false">IF(OR(C1129&lt;&gt;"Scarico",D1129="",F1129="",B1129=""),"",D1129*(F1129-IFERROR(INDEX(Prodotti!$F$5:$F$504,MATCH(B1129,Prodotti!$A$5:$A$504,0)),0)))</f>
        <v/>
      </c>
      <c r="K1129" s="19" t="str">
        <f aca="false">IF(B1129="","",IF(ISNA(MATCH(B1129,Prodotti!$A$5:$A$504,0)),"Codice non trovato",IF(OR(C1129="",D1129=""),"Manca tipo o quantità",IF(C1129="Scarico",IF(SUMIFS($D$5:D1129,$B$5:B1129,B1129,$C$5:C1129,"Carico")-SUMIFS($D$5:D1129,$B$5:B1129,B1129,$C$5:C1129,"Scarico")&lt;0,"Giacenza insufficiente",""),""))))</f>
        <v/>
      </c>
    </row>
    <row r="1130" customFormat="false" ht="15" hidden="false" customHeight="false" outlineLevel="0" collapsed="false">
      <c r="A1130" s="18"/>
      <c r="B1130" s="12"/>
      <c r="C1130" s="13"/>
      <c r="D1130" s="13"/>
      <c r="E1130" s="12"/>
      <c r="F1130" s="14"/>
      <c r="G1130" s="12"/>
      <c r="H1130" s="19" t="str">
        <f aca="false">IF(B1130="","",IFERROR(INDEX(Prodotti!$B$5:$B$504,MATCH(B1130,Prodotti!$A$5:$A$504,0)),"Codice non trovato"))</f>
        <v/>
      </c>
      <c r="I1130" s="17" t="str">
        <f aca="false">IF(OR(D1130="",F1130=""),"",D1130*F1130)</f>
        <v/>
      </c>
      <c r="J1130" s="17" t="str">
        <f aca="false">IF(OR(C1130&lt;&gt;"Scarico",D1130="",F1130="",B1130=""),"",D1130*(F1130-IFERROR(INDEX(Prodotti!$F$5:$F$504,MATCH(B1130,Prodotti!$A$5:$A$504,0)),0)))</f>
        <v/>
      </c>
      <c r="K1130" s="19" t="str">
        <f aca="false">IF(B1130="","",IF(ISNA(MATCH(B1130,Prodotti!$A$5:$A$504,0)),"Codice non trovato",IF(OR(C1130="",D1130=""),"Manca tipo o quantità",IF(C1130="Scarico",IF(SUMIFS($D$5:D1130,$B$5:B1130,B1130,$C$5:C1130,"Carico")-SUMIFS($D$5:D1130,$B$5:B1130,B1130,$C$5:C1130,"Scarico")&lt;0,"Giacenza insufficiente",""),""))))</f>
        <v/>
      </c>
    </row>
    <row r="1131" customFormat="false" ht="15" hidden="false" customHeight="false" outlineLevel="0" collapsed="false">
      <c r="A1131" s="18"/>
      <c r="B1131" s="12"/>
      <c r="C1131" s="13"/>
      <c r="D1131" s="13"/>
      <c r="E1131" s="12"/>
      <c r="F1131" s="14"/>
      <c r="G1131" s="12"/>
      <c r="H1131" s="19" t="str">
        <f aca="false">IF(B1131="","",IFERROR(INDEX(Prodotti!$B$5:$B$504,MATCH(B1131,Prodotti!$A$5:$A$504,0)),"Codice non trovato"))</f>
        <v/>
      </c>
      <c r="I1131" s="17" t="str">
        <f aca="false">IF(OR(D1131="",F1131=""),"",D1131*F1131)</f>
        <v/>
      </c>
      <c r="J1131" s="17" t="str">
        <f aca="false">IF(OR(C1131&lt;&gt;"Scarico",D1131="",F1131="",B1131=""),"",D1131*(F1131-IFERROR(INDEX(Prodotti!$F$5:$F$504,MATCH(B1131,Prodotti!$A$5:$A$504,0)),0)))</f>
        <v/>
      </c>
      <c r="K1131" s="19" t="str">
        <f aca="false">IF(B1131="","",IF(ISNA(MATCH(B1131,Prodotti!$A$5:$A$504,0)),"Codice non trovato",IF(OR(C1131="",D1131=""),"Manca tipo o quantità",IF(C1131="Scarico",IF(SUMIFS($D$5:D1131,$B$5:B1131,B1131,$C$5:C1131,"Carico")-SUMIFS($D$5:D1131,$B$5:B1131,B1131,$C$5:C1131,"Scarico")&lt;0,"Giacenza insufficiente",""),""))))</f>
        <v/>
      </c>
    </row>
    <row r="1132" customFormat="false" ht="15" hidden="false" customHeight="false" outlineLevel="0" collapsed="false">
      <c r="A1132" s="18"/>
      <c r="B1132" s="12"/>
      <c r="C1132" s="13"/>
      <c r="D1132" s="13"/>
      <c r="E1132" s="12"/>
      <c r="F1132" s="14"/>
      <c r="G1132" s="12"/>
      <c r="H1132" s="19" t="str">
        <f aca="false">IF(B1132="","",IFERROR(INDEX(Prodotti!$B$5:$B$504,MATCH(B1132,Prodotti!$A$5:$A$504,0)),"Codice non trovato"))</f>
        <v/>
      </c>
      <c r="I1132" s="17" t="str">
        <f aca="false">IF(OR(D1132="",F1132=""),"",D1132*F1132)</f>
        <v/>
      </c>
      <c r="J1132" s="17" t="str">
        <f aca="false">IF(OR(C1132&lt;&gt;"Scarico",D1132="",F1132="",B1132=""),"",D1132*(F1132-IFERROR(INDEX(Prodotti!$F$5:$F$504,MATCH(B1132,Prodotti!$A$5:$A$504,0)),0)))</f>
        <v/>
      </c>
      <c r="K1132" s="19" t="str">
        <f aca="false">IF(B1132="","",IF(ISNA(MATCH(B1132,Prodotti!$A$5:$A$504,0)),"Codice non trovato",IF(OR(C1132="",D1132=""),"Manca tipo o quantità",IF(C1132="Scarico",IF(SUMIFS($D$5:D1132,$B$5:B1132,B1132,$C$5:C1132,"Carico")-SUMIFS($D$5:D1132,$B$5:B1132,B1132,$C$5:C1132,"Scarico")&lt;0,"Giacenza insufficiente",""),""))))</f>
        <v/>
      </c>
    </row>
    <row r="1133" customFormat="false" ht="15" hidden="false" customHeight="false" outlineLevel="0" collapsed="false">
      <c r="A1133" s="18"/>
      <c r="B1133" s="12"/>
      <c r="C1133" s="13"/>
      <c r="D1133" s="13"/>
      <c r="E1133" s="12"/>
      <c r="F1133" s="14"/>
      <c r="G1133" s="12"/>
      <c r="H1133" s="19" t="str">
        <f aca="false">IF(B1133="","",IFERROR(INDEX(Prodotti!$B$5:$B$504,MATCH(B1133,Prodotti!$A$5:$A$504,0)),"Codice non trovato"))</f>
        <v/>
      </c>
      <c r="I1133" s="17" t="str">
        <f aca="false">IF(OR(D1133="",F1133=""),"",D1133*F1133)</f>
        <v/>
      </c>
      <c r="J1133" s="17" t="str">
        <f aca="false">IF(OR(C1133&lt;&gt;"Scarico",D1133="",F1133="",B1133=""),"",D1133*(F1133-IFERROR(INDEX(Prodotti!$F$5:$F$504,MATCH(B1133,Prodotti!$A$5:$A$504,0)),0)))</f>
        <v/>
      </c>
      <c r="K1133" s="19" t="str">
        <f aca="false">IF(B1133="","",IF(ISNA(MATCH(B1133,Prodotti!$A$5:$A$504,0)),"Codice non trovato",IF(OR(C1133="",D1133=""),"Manca tipo o quantità",IF(C1133="Scarico",IF(SUMIFS($D$5:D1133,$B$5:B1133,B1133,$C$5:C1133,"Carico")-SUMIFS($D$5:D1133,$B$5:B1133,B1133,$C$5:C1133,"Scarico")&lt;0,"Giacenza insufficiente",""),""))))</f>
        <v/>
      </c>
    </row>
    <row r="1134" customFormat="false" ht="15" hidden="false" customHeight="false" outlineLevel="0" collapsed="false">
      <c r="A1134" s="18"/>
      <c r="B1134" s="12"/>
      <c r="C1134" s="13"/>
      <c r="D1134" s="13"/>
      <c r="E1134" s="12"/>
      <c r="F1134" s="14"/>
      <c r="G1134" s="12"/>
      <c r="H1134" s="19" t="str">
        <f aca="false">IF(B1134="","",IFERROR(INDEX(Prodotti!$B$5:$B$504,MATCH(B1134,Prodotti!$A$5:$A$504,0)),"Codice non trovato"))</f>
        <v/>
      </c>
      <c r="I1134" s="17" t="str">
        <f aca="false">IF(OR(D1134="",F1134=""),"",D1134*F1134)</f>
        <v/>
      </c>
      <c r="J1134" s="17" t="str">
        <f aca="false">IF(OR(C1134&lt;&gt;"Scarico",D1134="",F1134="",B1134=""),"",D1134*(F1134-IFERROR(INDEX(Prodotti!$F$5:$F$504,MATCH(B1134,Prodotti!$A$5:$A$504,0)),0)))</f>
        <v/>
      </c>
      <c r="K1134" s="19" t="str">
        <f aca="false">IF(B1134="","",IF(ISNA(MATCH(B1134,Prodotti!$A$5:$A$504,0)),"Codice non trovato",IF(OR(C1134="",D1134=""),"Manca tipo o quantità",IF(C1134="Scarico",IF(SUMIFS($D$5:D1134,$B$5:B1134,B1134,$C$5:C1134,"Carico")-SUMIFS($D$5:D1134,$B$5:B1134,B1134,$C$5:C1134,"Scarico")&lt;0,"Giacenza insufficiente",""),""))))</f>
        <v/>
      </c>
    </row>
    <row r="1135" customFormat="false" ht="15" hidden="false" customHeight="false" outlineLevel="0" collapsed="false">
      <c r="A1135" s="18"/>
      <c r="B1135" s="12"/>
      <c r="C1135" s="13"/>
      <c r="D1135" s="13"/>
      <c r="E1135" s="12"/>
      <c r="F1135" s="14"/>
      <c r="G1135" s="12"/>
      <c r="H1135" s="19" t="str">
        <f aca="false">IF(B1135="","",IFERROR(INDEX(Prodotti!$B$5:$B$504,MATCH(B1135,Prodotti!$A$5:$A$504,0)),"Codice non trovato"))</f>
        <v/>
      </c>
      <c r="I1135" s="17" t="str">
        <f aca="false">IF(OR(D1135="",F1135=""),"",D1135*F1135)</f>
        <v/>
      </c>
      <c r="J1135" s="17" t="str">
        <f aca="false">IF(OR(C1135&lt;&gt;"Scarico",D1135="",F1135="",B1135=""),"",D1135*(F1135-IFERROR(INDEX(Prodotti!$F$5:$F$504,MATCH(B1135,Prodotti!$A$5:$A$504,0)),0)))</f>
        <v/>
      </c>
      <c r="K1135" s="19" t="str">
        <f aca="false">IF(B1135="","",IF(ISNA(MATCH(B1135,Prodotti!$A$5:$A$504,0)),"Codice non trovato",IF(OR(C1135="",D1135=""),"Manca tipo o quantità",IF(C1135="Scarico",IF(SUMIFS($D$5:D1135,$B$5:B1135,B1135,$C$5:C1135,"Carico")-SUMIFS($D$5:D1135,$B$5:B1135,B1135,$C$5:C1135,"Scarico")&lt;0,"Giacenza insufficiente",""),""))))</f>
        <v/>
      </c>
    </row>
    <row r="1136" customFormat="false" ht="15" hidden="false" customHeight="false" outlineLevel="0" collapsed="false">
      <c r="A1136" s="18"/>
      <c r="B1136" s="12"/>
      <c r="C1136" s="13"/>
      <c r="D1136" s="13"/>
      <c r="E1136" s="12"/>
      <c r="F1136" s="14"/>
      <c r="G1136" s="12"/>
      <c r="H1136" s="19" t="str">
        <f aca="false">IF(B1136="","",IFERROR(INDEX(Prodotti!$B$5:$B$504,MATCH(B1136,Prodotti!$A$5:$A$504,0)),"Codice non trovato"))</f>
        <v/>
      </c>
      <c r="I1136" s="17" t="str">
        <f aca="false">IF(OR(D1136="",F1136=""),"",D1136*F1136)</f>
        <v/>
      </c>
      <c r="J1136" s="17" t="str">
        <f aca="false">IF(OR(C1136&lt;&gt;"Scarico",D1136="",F1136="",B1136=""),"",D1136*(F1136-IFERROR(INDEX(Prodotti!$F$5:$F$504,MATCH(B1136,Prodotti!$A$5:$A$504,0)),0)))</f>
        <v/>
      </c>
      <c r="K1136" s="19" t="str">
        <f aca="false">IF(B1136="","",IF(ISNA(MATCH(B1136,Prodotti!$A$5:$A$504,0)),"Codice non trovato",IF(OR(C1136="",D1136=""),"Manca tipo o quantità",IF(C1136="Scarico",IF(SUMIFS($D$5:D1136,$B$5:B1136,B1136,$C$5:C1136,"Carico")-SUMIFS($D$5:D1136,$B$5:B1136,B1136,$C$5:C1136,"Scarico")&lt;0,"Giacenza insufficiente",""),""))))</f>
        <v/>
      </c>
    </row>
    <row r="1137" customFormat="false" ht="15" hidden="false" customHeight="false" outlineLevel="0" collapsed="false">
      <c r="A1137" s="18"/>
      <c r="B1137" s="12"/>
      <c r="C1137" s="13"/>
      <c r="D1137" s="13"/>
      <c r="E1137" s="12"/>
      <c r="F1137" s="14"/>
      <c r="G1137" s="12"/>
      <c r="H1137" s="19" t="str">
        <f aca="false">IF(B1137="","",IFERROR(INDEX(Prodotti!$B$5:$B$504,MATCH(B1137,Prodotti!$A$5:$A$504,0)),"Codice non trovato"))</f>
        <v/>
      </c>
      <c r="I1137" s="17" t="str">
        <f aca="false">IF(OR(D1137="",F1137=""),"",D1137*F1137)</f>
        <v/>
      </c>
      <c r="J1137" s="17" t="str">
        <f aca="false">IF(OR(C1137&lt;&gt;"Scarico",D1137="",F1137="",B1137=""),"",D1137*(F1137-IFERROR(INDEX(Prodotti!$F$5:$F$504,MATCH(B1137,Prodotti!$A$5:$A$504,0)),0)))</f>
        <v/>
      </c>
      <c r="K1137" s="19" t="str">
        <f aca="false">IF(B1137="","",IF(ISNA(MATCH(B1137,Prodotti!$A$5:$A$504,0)),"Codice non trovato",IF(OR(C1137="",D1137=""),"Manca tipo o quantità",IF(C1137="Scarico",IF(SUMIFS($D$5:D1137,$B$5:B1137,B1137,$C$5:C1137,"Carico")-SUMIFS($D$5:D1137,$B$5:B1137,B1137,$C$5:C1137,"Scarico")&lt;0,"Giacenza insufficiente",""),""))))</f>
        <v/>
      </c>
    </row>
    <row r="1138" customFormat="false" ht="15" hidden="false" customHeight="false" outlineLevel="0" collapsed="false">
      <c r="A1138" s="18"/>
      <c r="B1138" s="12"/>
      <c r="C1138" s="13"/>
      <c r="D1138" s="13"/>
      <c r="E1138" s="12"/>
      <c r="F1138" s="14"/>
      <c r="G1138" s="12"/>
      <c r="H1138" s="19" t="str">
        <f aca="false">IF(B1138="","",IFERROR(INDEX(Prodotti!$B$5:$B$504,MATCH(B1138,Prodotti!$A$5:$A$504,0)),"Codice non trovato"))</f>
        <v/>
      </c>
      <c r="I1138" s="17" t="str">
        <f aca="false">IF(OR(D1138="",F1138=""),"",D1138*F1138)</f>
        <v/>
      </c>
      <c r="J1138" s="17" t="str">
        <f aca="false">IF(OR(C1138&lt;&gt;"Scarico",D1138="",F1138="",B1138=""),"",D1138*(F1138-IFERROR(INDEX(Prodotti!$F$5:$F$504,MATCH(B1138,Prodotti!$A$5:$A$504,0)),0)))</f>
        <v/>
      </c>
      <c r="K1138" s="19" t="str">
        <f aca="false">IF(B1138="","",IF(ISNA(MATCH(B1138,Prodotti!$A$5:$A$504,0)),"Codice non trovato",IF(OR(C1138="",D1138=""),"Manca tipo o quantità",IF(C1138="Scarico",IF(SUMIFS($D$5:D1138,$B$5:B1138,B1138,$C$5:C1138,"Carico")-SUMIFS($D$5:D1138,$B$5:B1138,B1138,$C$5:C1138,"Scarico")&lt;0,"Giacenza insufficiente",""),""))))</f>
        <v/>
      </c>
    </row>
    <row r="1139" customFormat="false" ht="15" hidden="false" customHeight="false" outlineLevel="0" collapsed="false">
      <c r="A1139" s="18"/>
      <c r="B1139" s="12"/>
      <c r="C1139" s="13"/>
      <c r="D1139" s="13"/>
      <c r="E1139" s="12"/>
      <c r="F1139" s="14"/>
      <c r="G1139" s="12"/>
      <c r="H1139" s="19" t="str">
        <f aca="false">IF(B1139="","",IFERROR(INDEX(Prodotti!$B$5:$B$504,MATCH(B1139,Prodotti!$A$5:$A$504,0)),"Codice non trovato"))</f>
        <v/>
      </c>
      <c r="I1139" s="17" t="str">
        <f aca="false">IF(OR(D1139="",F1139=""),"",D1139*F1139)</f>
        <v/>
      </c>
      <c r="J1139" s="17" t="str">
        <f aca="false">IF(OR(C1139&lt;&gt;"Scarico",D1139="",F1139="",B1139=""),"",D1139*(F1139-IFERROR(INDEX(Prodotti!$F$5:$F$504,MATCH(B1139,Prodotti!$A$5:$A$504,0)),0)))</f>
        <v/>
      </c>
      <c r="K1139" s="19" t="str">
        <f aca="false">IF(B1139="","",IF(ISNA(MATCH(B1139,Prodotti!$A$5:$A$504,0)),"Codice non trovato",IF(OR(C1139="",D1139=""),"Manca tipo o quantità",IF(C1139="Scarico",IF(SUMIFS($D$5:D1139,$B$5:B1139,B1139,$C$5:C1139,"Carico")-SUMIFS($D$5:D1139,$B$5:B1139,B1139,$C$5:C1139,"Scarico")&lt;0,"Giacenza insufficiente",""),""))))</f>
        <v/>
      </c>
    </row>
    <row r="1140" customFormat="false" ht="15" hidden="false" customHeight="false" outlineLevel="0" collapsed="false">
      <c r="A1140" s="18"/>
      <c r="B1140" s="12"/>
      <c r="C1140" s="13"/>
      <c r="D1140" s="13"/>
      <c r="E1140" s="12"/>
      <c r="F1140" s="14"/>
      <c r="G1140" s="12"/>
      <c r="H1140" s="19" t="str">
        <f aca="false">IF(B1140="","",IFERROR(INDEX(Prodotti!$B$5:$B$504,MATCH(B1140,Prodotti!$A$5:$A$504,0)),"Codice non trovato"))</f>
        <v/>
      </c>
      <c r="I1140" s="17" t="str">
        <f aca="false">IF(OR(D1140="",F1140=""),"",D1140*F1140)</f>
        <v/>
      </c>
      <c r="J1140" s="17" t="str">
        <f aca="false">IF(OR(C1140&lt;&gt;"Scarico",D1140="",F1140="",B1140=""),"",D1140*(F1140-IFERROR(INDEX(Prodotti!$F$5:$F$504,MATCH(B1140,Prodotti!$A$5:$A$504,0)),0)))</f>
        <v/>
      </c>
      <c r="K1140" s="19" t="str">
        <f aca="false">IF(B1140="","",IF(ISNA(MATCH(B1140,Prodotti!$A$5:$A$504,0)),"Codice non trovato",IF(OR(C1140="",D1140=""),"Manca tipo o quantità",IF(C1140="Scarico",IF(SUMIFS($D$5:D1140,$B$5:B1140,B1140,$C$5:C1140,"Carico")-SUMIFS($D$5:D1140,$B$5:B1140,B1140,$C$5:C1140,"Scarico")&lt;0,"Giacenza insufficiente",""),""))))</f>
        <v/>
      </c>
    </row>
    <row r="1141" customFormat="false" ht="15" hidden="false" customHeight="false" outlineLevel="0" collapsed="false">
      <c r="A1141" s="18"/>
      <c r="B1141" s="12"/>
      <c r="C1141" s="13"/>
      <c r="D1141" s="13"/>
      <c r="E1141" s="12"/>
      <c r="F1141" s="14"/>
      <c r="G1141" s="12"/>
      <c r="H1141" s="19" t="str">
        <f aca="false">IF(B1141="","",IFERROR(INDEX(Prodotti!$B$5:$B$504,MATCH(B1141,Prodotti!$A$5:$A$504,0)),"Codice non trovato"))</f>
        <v/>
      </c>
      <c r="I1141" s="17" t="str">
        <f aca="false">IF(OR(D1141="",F1141=""),"",D1141*F1141)</f>
        <v/>
      </c>
      <c r="J1141" s="17" t="str">
        <f aca="false">IF(OR(C1141&lt;&gt;"Scarico",D1141="",F1141="",B1141=""),"",D1141*(F1141-IFERROR(INDEX(Prodotti!$F$5:$F$504,MATCH(B1141,Prodotti!$A$5:$A$504,0)),0)))</f>
        <v/>
      </c>
      <c r="K1141" s="19" t="str">
        <f aca="false">IF(B1141="","",IF(ISNA(MATCH(B1141,Prodotti!$A$5:$A$504,0)),"Codice non trovato",IF(OR(C1141="",D1141=""),"Manca tipo o quantità",IF(C1141="Scarico",IF(SUMIFS($D$5:D1141,$B$5:B1141,B1141,$C$5:C1141,"Carico")-SUMIFS($D$5:D1141,$B$5:B1141,B1141,$C$5:C1141,"Scarico")&lt;0,"Giacenza insufficiente",""),""))))</f>
        <v/>
      </c>
    </row>
    <row r="1142" customFormat="false" ht="15" hidden="false" customHeight="false" outlineLevel="0" collapsed="false">
      <c r="A1142" s="18"/>
      <c r="B1142" s="12"/>
      <c r="C1142" s="13"/>
      <c r="D1142" s="13"/>
      <c r="E1142" s="12"/>
      <c r="F1142" s="14"/>
      <c r="G1142" s="12"/>
      <c r="H1142" s="19" t="str">
        <f aca="false">IF(B1142="","",IFERROR(INDEX(Prodotti!$B$5:$B$504,MATCH(B1142,Prodotti!$A$5:$A$504,0)),"Codice non trovato"))</f>
        <v/>
      </c>
      <c r="I1142" s="17" t="str">
        <f aca="false">IF(OR(D1142="",F1142=""),"",D1142*F1142)</f>
        <v/>
      </c>
      <c r="J1142" s="17" t="str">
        <f aca="false">IF(OR(C1142&lt;&gt;"Scarico",D1142="",F1142="",B1142=""),"",D1142*(F1142-IFERROR(INDEX(Prodotti!$F$5:$F$504,MATCH(B1142,Prodotti!$A$5:$A$504,0)),0)))</f>
        <v/>
      </c>
      <c r="K1142" s="19" t="str">
        <f aca="false">IF(B1142="","",IF(ISNA(MATCH(B1142,Prodotti!$A$5:$A$504,0)),"Codice non trovato",IF(OR(C1142="",D1142=""),"Manca tipo o quantità",IF(C1142="Scarico",IF(SUMIFS($D$5:D1142,$B$5:B1142,B1142,$C$5:C1142,"Carico")-SUMIFS($D$5:D1142,$B$5:B1142,B1142,$C$5:C1142,"Scarico")&lt;0,"Giacenza insufficiente",""),""))))</f>
        <v/>
      </c>
    </row>
    <row r="1143" customFormat="false" ht="15" hidden="false" customHeight="false" outlineLevel="0" collapsed="false">
      <c r="A1143" s="18"/>
      <c r="B1143" s="12"/>
      <c r="C1143" s="13"/>
      <c r="D1143" s="13"/>
      <c r="E1143" s="12"/>
      <c r="F1143" s="14"/>
      <c r="G1143" s="12"/>
      <c r="H1143" s="19" t="str">
        <f aca="false">IF(B1143="","",IFERROR(INDEX(Prodotti!$B$5:$B$504,MATCH(B1143,Prodotti!$A$5:$A$504,0)),"Codice non trovato"))</f>
        <v/>
      </c>
      <c r="I1143" s="17" t="str">
        <f aca="false">IF(OR(D1143="",F1143=""),"",D1143*F1143)</f>
        <v/>
      </c>
      <c r="J1143" s="17" t="str">
        <f aca="false">IF(OR(C1143&lt;&gt;"Scarico",D1143="",F1143="",B1143=""),"",D1143*(F1143-IFERROR(INDEX(Prodotti!$F$5:$F$504,MATCH(B1143,Prodotti!$A$5:$A$504,0)),0)))</f>
        <v/>
      </c>
      <c r="K1143" s="19" t="str">
        <f aca="false">IF(B1143="","",IF(ISNA(MATCH(B1143,Prodotti!$A$5:$A$504,0)),"Codice non trovato",IF(OR(C1143="",D1143=""),"Manca tipo o quantità",IF(C1143="Scarico",IF(SUMIFS($D$5:D1143,$B$5:B1143,B1143,$C$5:C1143,"Carico")-SUMIFS($D$5:D1143,$B$5:B1143,B1143,$C$5:C1143,"Scarico")&lt;0,"Giacenza insufficiente",""),""))))</f>
        <v/>
      </c>
    </row>
    <row r="1144" customFormat="false" ht="15" hidden="false" customHeight="false" outlineLevel="0" collapsed="false">
      <c r="A1144" s="18"/>
      <c r="B1144" s="12"/>
      <c r="C1144" s="13"/>
      <c r="D1144" s="13"/>
      <c r="E1144" s="12"/>
      <c r="F1144" s="14"/>
      <c r="G1144" s="12"/>
      <c r="H1144" s="19" t="str">
        <f aca="false">IF(B1144="","",IFERROR(INDEX(Prodotti!$B$5:$B$504,MATCH(B1144,Prodotti!$A$5:$A$504,0)),"Codice non trovato"))</f>
        <v/>
      </c>
      <c r="I1144" s="17" t="str">
        <f aca="false">IF(OR(D1144="",F1144=""),"",D1144*F1144)</f>
        <v/>
      </c>
      <c r="J1144" s="17" t="str">
        <f aca="false">IF(OR(C1144&lt;&gt;"Scarico",D1144="",F1144="",B1144=""),"",D1144*(F1144-IFERROR(INDEX(Prodotti!$F$5:$F$504,MATCH(B1144,Prodotti!$A$5:$A$504,0)),0)))</f>
        <v/>
      </c>
      <c r="K1144" s="19" t="str">
        <f aca="false">IF(B1144="","",IF(ISNA(MATCH(B1144,Prodotti!$A$5:$A$504,0)),"Codice non trovato",IF(OR(C1144="",D1144=""),"Manca tipo o quantità",IF(C1144="Scarico",IF(SUMIFS($D$5:D1144,$B$5:B1144,B1144,$C$5:C1144,"Carico")-SUMIFS($D$5:D1144,$B$5:B1144,B1144,$C$5:C1144,"Scarico")&lt;0,"Giacenza insufficiente",""),""))))</f>
        <v/>
      </c>
    </row>
    <row r="1145" customFormat="false" ht="15" hidden="false" customHeight="false" outlineLevel="0" collapsed="false">
      <c r="A1145" s="18"/>
      <c r="B1145" s="12"/>
      <c r="C1145" s="13"/>
      <c r="D1145" s="13"/>
      <c r="E1145" s="12"/>
      <c r="F1145" s="14"/>
      <c r="G1145" s="12"/>
      <c r="H1145" s="19" t="str">
        <f aca="false">IF(B1145="","",IFERROR(INDEX(Prodotti!$B$5:$B$504,MATCH(B1145,Prodotti!$A$5:$A$504,0)),"Codice non trovato"))</f>
        <v/>
      </c>
      <c r="I1145" s="17" t="str">
        <f aca="false">IF(OR(D1145="",F1145=""),"",D1145*F1145)</f>
        <v/>
      </c>
      <c r="J1145" s="17" t="str">
        <f aca="false">IF(OR(C1145&lt;&gt;"Scarico",D1145="",F1145="",B1145=""),"",D1145*(F1145-IFERROR(INDEX(Prodotti!$F$5:$F$504,MATCH(B1145,Prodotti!$A$5:$A$504,0)),0)))</f>
        <v/>
      </c>
      <c r="K1145" s="19" t="str">
        <f aca="false">IF(B1145="","",IF(ISNA(MATCH(B1145,Prodotti!$A$5:$A$504,0)),"Codice non trovato",IF(OR(C1145="",D1145=""),"Manca tipo o quantità",IF(C1145="Scarico",IF(SUMIFS($D$5:D1145,$B$5:B1145,B1145,$C$5:C1145,"Carico")-SUMIFS($D$5:D1145,$B$5:B1145,B1145,$C$5:C1145,"Scarico")&lt;0,"Giacenza insufficiente",""),""))))</f>
        <v/>
      </c>
    </row>
    <row r="1146" customFormat="false" ht="15" hidden="false" customHeight="false" outlineLevel="0" collapsed="false">
      <c r="A1146" s="18"/>
      <c r="B1146" s="12"/>
      <c r="C1146" s="13"/>
      <c r="D1146" s="13"/>
      <c r="E1146" s="12"/>
      <c r="F1146" s="14"/>
      <c r="G1146" s="12"/>
      <c r="H1146" s="19" t="str">
        <f aca="false">IF(B1146="","",IFERROR(INDEX(Prodotti!$B$5:$B$504,MATCH(B1146,Prodotti!$A$5:$A$504,0)),"Codice non trovato"))</f>
        <v/>
      </c>
      <c r="I1146" s="17" t="str">
        <f aca="false">IF(OR(D1146="",F1146=""),"",D1146*F1146)</f>
        <v/>
      </c>
      <c r="J1146" s="17" t="str">
        <f aca="false">IF(OR(C1146&lt;&gt;"Scarico",D1146="",F1146="",B1146=""),"",D1146*(F1146-IFERROR(INDEX(Prodotti!$F$5:$F$504,MATCH(B1146,Prodotti!$A$5:$A$504,0)),0)))</f>
        <v/>
      </c>
      <c r="K1146" s="19" t="str">
        <f aca="false">IF(B1146="","",IF(ISNA(MATCH(B1146,Prodotti!$A$5:$A$504,0)),"Codice non trovato",IF(OR(C1146="",D1146=""),"Manca tipo o quantità",IF(C1146="Scarico",IF(SUMIFS($D$5:D1146,$B$5:B1146,B1146,$C$5:C1146,"Carico")-SUMIFS($D$5:D1146,$B$5:B1146,B1146,$C$5:C1146,"Scarico")&lt;0,"Giacenza insufficiente",""),""))))</f>
        <v/>
      </c>
    </row>
    <row r="1147" customFormat="false" ht="15" hidden="false" customHeight="false" outlineLevel="0" collapsed="false">
      <c r="A1147" s="18"/>
      <c r="B1147" s="12"/>
      <c r="C1147" s="13"/>
      <c r="D1147" s="13"/>
      <c r="E1147" s="12"/>
      <c r="F1147" s="14"/>
      <c r="G1147" s="12"/>
      <c r="H1147" s="19" t="str">
        <f aca="false">IF(B1147="","",IFERROR(INDEX(Prodotti!$B$5:$B$504,MATCH(B1147,Prodotti!$A$5:$A$504,0)),"Codice non trovato"))</f>
        <v/>
      </c>
      <c r="I1147" s="17" t="str">
        <f aca="false">IF(OR(D1147="",F1147=""),"",D1147*F1147)</f>
        <v/>
      </c>
      <c r="J1147" s="17" t="str">
        <f aca="false">IF(OR(C1147&lt;&gt;"Scarico",D1147="",F1147="",B1147=""),"",D1147*(F1147-IFERROR(INDEX(Prodotti!$F$5:$F$504,MATCH(B1147,Prodotti!$A$5:$A$504,0)),0)))</f>
        <v/>
      </c>
      <c r="K1147" s="19" t="str">
        <f aca="false">IF(B1147="","",IF(ISNA(MATCH(B1147,Prodotti!$A$5:$A$504,0)),"Codice non trovato",IF(OR(C1147="",D1147=""),"Manca tipo o quantità",IF(C1147="Scarico",IF(SUMIFS($D$5:D1147,$B$5:B1147,B1147,$C$5:C1147,"Carico")-SUMIFS($D$5:D1147,$B$5:B1147,B1147,$C$5:C1147,"Scarico")&lt;0,"Giacenza insufficiente",""),""))))</f>
        <v/>
      </c>
    </row>
    <row r="1148" customFormat="false" ht="15" hidden="false" customHeight="false" outlineLevel="0" collapsed="false">
      <c r="A1148" s="18"/>
      <c r="B1148" s="12"/>
      <c r="C1148" s="13"/>
      <c r="D1148" s="13"/>
      <c r="E1148" s="12"/>
      <c r="F1148" s="14"/>
      <c r="G1148" s="12"/>
      <c r="H1148" s="19" t="str">
        <f aca="false">IF(B1148="","",IFERROR(INDEX(Prodotti!$B$5:$B$504,MATCH(B1148,Prodotti!$A$5:$A$504,0)),"Codice non trovato"))</f>
        <v/>
      </c>
      <c r="I1148" s="17" t="str">
        <f aca="false">IF(OR(D1148="",F1148=""),"",D1148*F1148)</f>
        <v/>
      </c>
      <c r="J1148" s="17" t="str">
        <f aca="false">IF(OR(C1148&lt;&gt;"Scarico",D1148="",F1148="",B1148=""),"",D1148*(F1148-IFERROR(INDEX(Prodotti!$F$5:$F$504,MATCH(B1148,Prodotti!$A$5:$A$504,0)),0)))</f>
        <v/>
      </c>
      <c r="K1148" s="19" t="str">
        <f aca="false">IF(B1148="","",IF(ISNA(MATCH(B1148,Prodotti!$A$5:$A$504,0)),"Codice non trovato",IF(OR(C1148="",D1148=""),"Manca tipo o quantità",IF(C1148="Scarico",IF(SUMIFS($D$5:D1148,$B$5:B1148,B1148,$C$5:C1148,"Carico")-SUMIFS($D$5:D1148,$B$5:B1148,B1148,$C$5:C1148,"Scarico")&lt;0,"Giacenza insufficiente",""),""))))</f>
        <v/>
      </c>
    </row>
    <row r="1149" customFormat="false" ht="15" hidden="false" customHeight="false" outlineLevel="0" collapsed="false">
      <c r="A1149" s="18"/>
      <c r="B1149" s="12"/>
      <c r="C1149" s="13"/>
      <c r="D1149" s="13"/>
      <c r="E1149" s="12"/>
      <c r="F1149" s="14"/>
      <c r="G1149" s="12"/>
      <c r="H1149" s="19" t="str">
        <f aca="false">IF(B1149="","",IFERROR(INDEX(Prodotti!$B$5:$B$504,MATCH(B1149,Prodotti!$A$5:$A$504,0)),"Codice non trovato"))</f>
        <v/>
      </c>
      <c r="I1149" s="17" t="str">
        <f aca="false">IF(OR(D1149="",F1149=""),"",D1149*F1149)</f>
        <v/>
      </c>
      <c r="J1149" s="17" t="str">
        <f aca="false">IF(OR(C1149&lt;&gt;"Scarico",D1149="",F1149="",B1149=""),"",D1149*(F1149-IFERROR(INDEX(Prodotti!$F$5:$F$504,MATCH(B1149,Prodotti!$A$5:$A$504,0)),0)))</f>
        <v/>
      </c>
      <c r="K1149" s="19" t="str">
        <f aca="false">IF(B1149="","",IF(ISNA(MATCH(B1149,Prodotti!$A$5:$A$504,0)),"Codice non trovato",IF(OR(C1149="",D1149=""),"Manca tipo o quantità",IF(C1149="Scarico",IF(SUMIFS($D$5:D1149,$B$5:B1149,B1149,$C$5:C1149,"Carico")-SUMIFS($D$5:D1149,$B$5:B1149,B1149,$C$5:C1149,"Scarico")&lt;0,"Giacenza insufficiente",""),""))))</f>
        <v/>
      </c>
    </row>
    <row r="1150" customFormat="false" ht="15" hidden="false" customHeight="false" outlineLevel="0" collapsed="false">
      <c r="A1150" s="18"/>
      <c r="B1150" s="12"/>
      <c r="C1150" s="13"/>
      <c r="D1150" s="13"/>
      <c r="E1150" s="12"/>
      <c r="F1150" s="14"/>
      <c r="G1150" s="12"/>
      <c r="H1150" s="19" t="str">
        <f aca="false">IF(B1150="","",IFERROR(INDEX(Prodotti!$B$5:$B$504,MATCH(B1150,Prodotti!$A$5:$A$504,0)),"Codice non trovato"))</f>
        <v/>
      </c>
      <c r="I1150" s="17" t="str">
        <f aca="false">IF(OR(D1150="",F1150=""),"",D1150*F1150)</f>
        <v/>
      </c>
      <c r="J1150" s="17" t="str">
        <f aca="false">IF(OR(C1150&lt;&gt;"Scarico",D1150="",F1150="",B1150=""),"",D1150*(F1150-IFERROR(INDEX(Prodotti!$F$5:$F$504,MATCH(B1150,Prodotti!$A$5:$A$504,0)),0)))</f>
        <v/>
      </c>
      <c r="K1150" s="19" t="str">
        <f aca="false">IF(B1150="","",IF(ISNA(MATCH(B1150,Prodotti!$A$5:$A$504,0)),"Codice non trovato",IF(OR(C1150="",D1150=""),"Manca tipo o quantità",IF(C1150="Scarico",IF(SUMIFS($D$5:D1150,$B$5:B1150,B1150,$C$5:C1150,"Carico")-SUMIFS($D$5:D1150,$B$5:B1150,B1150,$C$5:C1150,"Scarico")&lt;0,"Giacenza insufficiente",""),""))))</f>
        <v/>
      </c>
    </row>
    <row r="1151" customFormat="false" ht="15" hidden="false" customHeight="false" outlineLevel="0" collapsed="false">
      <c r="A1151" s="18"/>
      <c r="B1151" s="12"/>
      <c r="C1151" s="13"/>
      <c r="D1151" s="13"/>
      <c r="E1151" s="12"/>
      <c r="F1151" s="14"/>
      <c r="G1151" s="12"/>
      <c r="H1151" s="19" t="str">
        <f aca="false">IF(B1151="","",IFERROR(INDEX(Prodotti!$B$5:$B$504,MATCH(B1151,Prodotti!$A$5:$A$504,0)),"Codice non trovato"))</f>
        <v/>
      </c>
      <c r="I1151" s="17" t="str">
        <f aca="false">IF(OR(D1151="",F1151=""),"",D1151*F1151)</f>
        <v/>
      </c>
      <c r="J1151" s="17" t="str">
        <f aca="false">IF(OR(C1151&lt;&gt;"Scarico",D1151="",F1151="",B1151=""),"",D1151*(F1151-IFERROR(INDEX(Prodotti!$F$5:$F$504,MATCH(B1151,Prodotti!$A$5:$A$504,0)),0)))</f>
        <v/>
      </c>
      <c r="K1151" s="19" t="str">
        <f aca="false">IF(B1151="","",IF(ISNA(MATCH(B1151,Prodotti!$A$5:$A$504,0)),"Codice non trovato",IF(OR(C1151="",D1151=""),"Manca tipo o quantità",IF(C1151="Scarico",IF(SUMIFS($D$5:D1151,$B$5:B1151,B1151,$C$5:C1151,"Carico")-SUMIFS($D$5:D1151,$B$5:B1151,B1151,$C$5:C1151,"Scarico")&lt;0,"Giacenza insufficiente",""),""))))</f>
        <v/>
      </c>
    </row>
    <row r="1152" customFormat="false" ht="15" hidden="false" customHeight="false" outlineLevel="0" collapsed="false">
      <c r="A1152" s="18"/>
      <c r="B1152" s="12"/>
      <c r="C1152" s="13"/>
      <c r="D1152" s="13"/>
      <c r="E1152" s="12"/>
      <c r="F1152" s="14"/>
      <c r="G1152" s="12"/>
      <c r="H1152" s="19" t="str">
        <f aca="false">IF(B1152="","",IFERROR(INDEX(Prodotti!$B$5:$B$504,MATCH(B1152,Prodotti!$A$5:$A$504,0)),"Codice non trovato"))</f>
        <v/>
      </c>
      <c r="I1152" s="17" t="str">
        <f aca="false">IF(OR(D1152="",F1152=""),"",D1152*F1152)</f>
        <v/>
      </c>
      <c r="J1152" s="17" t="str">
        <f aca="false">IF(OR(C1152&lt;&gt;"Scarico",D1152="",F1152="",B1152=""),"",D1152*(F1152-IFERROR(INDEX(Prodotti!$F$5:$F$504,MATCH(B1152,Prodotti!$A$5:$A$504,0)),0)))</f>
        <v/>
      </c>
      <c r="K1152" s="19" t="str">
        <f aca="false">IF(B1152="","",IF(ISNA(MATCH(B1152,Prodotti!$A$5:$A$504,0)),"Codice non trovato",IF(OR(C1152="",D1152=""),"Manca tipo o quantità",IF(C1152="Scarico",IF(SUMIFS($D$5:D1152,$B$5:B1152,B1152,$C$5:C1152,"Carico")-SUMIFS($D$5:D1152,$B$5:B1152,B1152,$C$5:C1152,"Scarico")&lt;0,"Giacenza insufficiente",""),""))))</f>
        <v/>
      </c>
    </row>
    <row r="1153" customFormat="false" ht="15" hidden="false" customHeight="false" outlineLevel="0" collapsed="false">
      <c r="A1153" s="18"/>
      <c r="B1153" s="12"/>
      <c r="C1153" s="13"/>
      <c r="D1153" s="13"/>
      <c r="E1153" s="12"/>
      <c r="F1153" s="14"/>
      <c r="G1153" s="12"/>
      <c r="H1153" s="19" t="str">
        <f aca="false">IF(B1153="","",IFERROR(INDEX(Prodotti!$B$5:$B$504,MATCH(B1153,Prodotti!$A$5:$A$504,0)),"Codice non trovato"))</f>
        <v/>
      </c>
      <c r="I1153" s="17" t="str">
        <f aca="false">IF(OR(D1153="",F1153=""),"",D1153*F1153)</f>
        <v/>
      </c>
      <c r="J1153" s="17" t="str">
        <f aca="false">IF(OR(C1153&lt;&gt;"Scarico",D1153="",F1153="",B1153=""),"",D1153*(F1153-IFERROR(INDEX(Prodotti!$F$5:$F$504,MATCH(B1153,Prodotti!$A$5:$A$504,0)),0)))</f>
        <v/>
      </c>
      <c r="K1153" s="19" t="str">
        <f aca="false">IF(B1153="","",IF(ISNA(MATCH(B1153,Prodotti!$A$5:$A$504,0)),"Codice non trovato",IF(OR(C1153="",D1153=""),"Manca tipo o quantità",IF(C1153="Scarico",IF(SUMIFS($D$5:D1153,$B$5:B1153,B1153,$C$5:C1153,"Carico")-SUMIFS($D$5:D1153,$B$5:B1153,B1153,$C$5:C1153,"Scarico")&lt;0,"Giacenza insufficiente",""),""))))</f>
        <v/>
      </c>
    </row>
    <row r="1154" customFormat="false" ht="15" hidden="false" customHeight="false" outlineLevel="0" collapsed="false">
      <c r="A1154" s="18"/>
      <c r="B1154" s="12"/>
      <c r="C1154" s="13"/>
      <c r="D1154" s="13"/>
      <c r="E1154" s="12"/>
      <c r="F1154" s="14"/>
      <c r="G1154" s="12"/>
      <c r="H1154" s="19" t="str">
        <f aca="false">IF(B1154="","",IFERROR(INDEX(Prodotti!$B$5:$B$504,MATCH(B1154,Prodotti!$A$5:$A$504,0)),"Codice non trovato"))</f>
        <v/>
      </c>
      <c r="I1154" s="17" t="str">
        <f aca="false">IF(OR(D1154="",F1154=""),"",D1154*F1154)</f>
        <v/>
      </c>
      <c r="J1154" s="17" t="str">
        <f aca="false">IF(OR(C1154&lt;&gt;"Scarico",D1154="",F1154="",B1154=""),"",D1154*(F1154-IFERROR(INDEX(Prodotti!$F$5:$F$504,MATCH(B1154,Prodotti!$A$5:$A$504,0)),0)))</f>
        <v/>
      </c>
      <c r="K1154" s="19" t="str">
        <f aca="false">IF(B1154="","",IF(ISNA(MATCH(B1154,Prodotti!$A$5:$A$504,0)),"Codice non trovato",IF(OR(C1154="",D1154=""),"Manca tipo o quantità",IF(C1154="Scarico",IF(SUMIFS($D$5:D1154,$B$5:B1154,B1154,$C$5:C1154,"Carico")-SUMIFS($D$5:D1154,$B$5:B1154,B1154,$C$5:C1154,"Scarico")&lt;0,"Giacenza insufficiente",""),""))))</f>
        <v/>
      </c>
    </row>
    <row r="1155" customFormat="false" ht="15" hidden="false" customHeight="false" outlineLevel="0" collapsed="false">
      <c r="A1155" s="18"/>
      <c r="B1155" s="12"/>
      <c r="C1155" s="13"/>
      <c r="D1155" s="13"/>
      <c r="E1155" s="12"/>
      <c r="F1155" s="14"/>
      <c r="G1155" s="12"/>
      <c r="H1155" s="19" t="str">
        <f aca="false">IF(B1155="","",IFERROR(INDEX(Prodotti!$B$5:$B$504,MATCH(B1155,Prodotti!$A$5:$A$504,0)),"Codice non trovato"))</f>
        <v/>
      </c>
      <c r="I1155" s="17" t="str">
        <f aca="false">IF(OR(D1155="",F1155=""),"",D1155*F1155)</f>
        <v/>
      </c>
      <c r="J1155" s="17" t="str">
        <f aca="false">IF(OR(C1155&lt;&gt;"Scarico",D1155="",F1155="",B1155=""),"",D1155*(F1155-IFERROR(INDEX(Prodotti!$F$5:$F$504,MATCH(B1155,Prodotti!$A$5:$A$504,0)),0)))</f>
        <v/>
      </c>
      <c r="K1155" s="19" t="str">
        <f aca="false">IF(B1155="","",IF(ISNA(MATCH(B1155,Prodotti!$A$5:$A$504,0)),"Codice non trovato",IF(OR(C1155="",D1155=""),"Manca tipo o quantità",IF(C1155="Scarico",IF(SUMIFS($D$5:D1155,$B$5:B1155,B1155,$C$5:C1155,"Carico")-SUMIFS($D$5:D1155,$B$5:B1155,B1155,$C$5:C1155,"Scarico")&lt;0,"Giacenza insufficiente",""),""))))</f>
        <v/>
      </c>
    </row>
    <row r="1156" customFormat="false" ht="15" hidden="false" customHeight="false" outlineLevel="0" collapsed="false">
      <c r="A1156" s="18"/>
      <c r="B1156" s="12"/>
      <c r="C1156" s="13"/>
      <c r="D1156" s="13"/>
      <c r="E1156" s="12"/>
      <c r="F1156" s="14"/>
      <c r="G1156" s="12"/>
      <c r="H1156" s="19" t="str">
        <f aca="false">IF(B1156="","",IFERROR(INDEX(Prodotti!$B$5:$B$504,MATCH(B1156,Prodotti!$A$5:$A$504,0)),"Codice non trovato"))</f>
        <v/>
      </c>
      <c r="I1156" s="17" t="str">
        <f aca="false">IF(OR(D1156="",F1156=""),"",D1156*F1156)</f>
        <v/>
      </c>
      <c r="J1156" s="17" t="str">
        <f aca="false">IF(OR(C1156&lt;&gt;"Scarico",D1156="",F1156="",B1156=""),"",D1156*(F1156-IFERROR(INDEX(Prodotti!$F$5:$F$504,MATCH(B1156,Prodotti!$A$5:$A$504,0)),0)))</f>
        <v/>
      </c>
      <c r="K1156" s="19" t="str">
        <f aca="false">IF(B1156="","",IF(ISNA(MATCH(B1156,Prodotti!$A$5:$A$504,0)),"Codice non trovato",IF(OR(C1156="",D1156=""),"Manca tipo o quantità",IF(C1156="Scarico",IF(SUMIFS($D$5:D1156,$B$5:B1156,B1156,$C$5:C1156,"Carico")-SUMIFS($D$5:D1156,$B$5:B1156,B1156,$C$5:C1156,"Scarico")&lt;0,"Giacenza insufficiente",""),""))))</f>
        <v/>
      </c>
    </row>
    <row r="1157" customFormat="false" ht="15" hidden="false" customHeight="false" outlineLevel="0" collapsed="false">
      <c r="A1157" s="18"/>
      <c r="B1157" s="12"/>
      <c r="C1157" s="13"/>
      <c r="D1157" s="13"/>
      <c r="E1157" s="12"/>
      <c r="F1157" s="14"/>
      <c r="G1157" s="12"/>
      <c r="H1157" s="19" t="str">
        <f aca="false">IF(B1157="","",IFERROR(INDEX(Prodotti!$B$5:$B$504,MATCH(B1157,Prodotti!$A$5:$A$504,0)),"Codice non trovato"))</f>
        <v/>
      </c>
      <c r="I1157" s="17" t="str">
        <f aca="false">IF(OR(D1157="",F1157=""),"",D1157*F1157)</f>
        <v/>
      </c>
      <c r="J1157" s="17" t="str">
        <f aca="false">IF(OR(C1157&lt;&gt;"Scarico",D1157="",F1157="",B1157=""),"",D1157*(F1157-IFERROR(INDEX(Prodotti!$F$5:$F$504,MATCH(B1157,Prodotti!$A$5:$A$504,0)),0)))</f>
        <v/>
      </c>
      <c r="K1157" s="19" t="str">
        <f aca="false">IF(B1157="","",IF(ISNA(MATCH(B1157,Prodotti!$A$5:$A$504,0)),"Codice non trovato",IF(OR(C1157="",D1157=""),"Manca tipo o quantità",IF(C1157="Scarico",IF(SUMIFS($D$5:D1157,$B$5:B1157,B1157,$C$5:C1157,"Carico")-SUMIFS($D$5:D1157,$B$5:B1157,B1157,$C$5:C1157,"Scarico")&lt;0,"Giacenza insufficiente",""),""))))</f>
        <v/>
      </c>
    </row>
    <row r="1158" customFormat="false" ht="15" hidden="false" customHeight="false" outlineLevel="0" collapsed="false">
      <c r="A1158" s="18"/>
      <c r="B1158" s="12"/>
      <c r="C1158" s="13"/>
      <c r="D1158" s="13"/>
      <c r="E1158" s="12"/>
      <c r="F1158" s="14"/>
      <c r="G1158" s="12"/>
      <c r="H1158" s="19" t="str">
        <f aca="false">IF(B1158="","",IFERROR(INDEX(Prodotti!$B$5:$B$504,MATCH(B1158,Prodotti!$A$5:$A$504,0)),"Codice non trovato"))</f>
        <v/>
      </c>
      <c r="I1158" s="17" t="str">
        <f aca="false">IF(OR(D1158="",F1158=""),"",D1158*F1158)</f>
        <v/>
      </c>
      <c r="J1158" s="17" t="str">
        <f aca="false">IF(OR(C1158&lt;&gt;"Scarico",D1158="",F1158="",B1158=""),"",D1158*(F1158-IFERROR(INDEX(Prodotti!$F$5:$F$504,MATCH(B1158,Prodotti!$A$5:$A$504,0)),0)))</f>
        <v/>
      </c>
      <c r="K1158" s="19" t="str">
        <f aca="false">IF(B1158="","",IF(ISNA(MATCH(B1158,Prodotti!$A$5:$A$504,0)),"Codice non trovato",IF(OR(C1158="",D1158=""),"Manca tipo o quantità",IF(C1158="Scarico",IF(SUMIFS($D$5:D1158,$B$5:B1158,B1158,$C$5:C1158,"Carico")-SUMIFS($D$5:D1158,$B$5:B1158,B1158,$C$5:C1158,"Scarico")&lt;0,"Giacenza insufficiente",""),""))))</f>
        <v/>
      </c>
    </row>
    <row r="1159" customFormat="false" ht="15" hidden="false" customHeight="false" outlineLevel="0" collapsed="false">
      <c r="A1159" s="18"/>
      <c r="B1159" s="12"/>
      <c r="C1159" s="13"/>
      <c r="D1159" s="13"/>
      <c r="E1159" s="12"/>
      <c r="F1159" s="14"/>
      <c r="G1159" s="12"/>
      <c r="H1159" s="19" t="str">
        <f aca="false">IF(B1159="","",IFERROR(INDEX(Prodotti!$B$5:$B$504,MATCH(B1159,Prodotti!$A$5:$A$504,0)),"Codice non trovato"))</f>
        <v/>
      </c>
      <c r="I1159" s="17" t="str">
        <f aca="false">IF(OR(D1159="",F1159=""),"",D1159*F1159)</f>
        <v/>
      </c>
      <c r="J1159" s="17" t="str">
        <f aca="false">IF(OR(C1159&lt;&gt;"Scarico",D1159="",F1159="",B1159=""),"",D1159*(F1159-IFERROR(INDEX(Prodotti!$F$5:$F$504,MATCH(B1159,Prodotti!$A$5:$A$504,0)),0)))</f>
        <v/>
      </c>
      <c r="K1159" s="19" t="str">
        <f aca="false">IF(B1159="","",IF(ISNA(MATCH(B1159,Prodotti!$A$5:$A$504,0)),"Codice non trovato",IF(OR(C1159="",D1159=""),"Manca tipo o quantità",IF(C1159="Scarico",IF(SUMIFS($D$5:D1159,$B$5:B1159,B1159,$C$5:C1159,"Carico")-SUMIFS($D$5:D1159,$B$5:B1159,B1159,$C$5:C1159,"Scarico")&lt;0,"Giacenza insufficiente",""),""))))</f>
        <v/>
      </c>
    </row>
    <row r="1160" customFormat="false" ht="15" hidden="false" customHeight="false" outlineLevel="0" collapsed="false">
      <c r="A1160" s="18"/>
      <c r="B1160" s="12"/>
      <c r="C1160" s="13"/>
      <c r="D1160" s="13"/>
      <c r="E1160" s="12"/>
      <c r="F1160" s="14"/>
      <c r="G1160" s="12"/>
      <c r="H1160" s="19" t="str">
        <f aca="false">IF(B1160="","",IFERROR(INDEX(Prodotti!$B$5:$B$504,MATCH(B1160,Prodotti!$A$5:$A$504,0)),"Codice non trovato"))</f>
        <v/>
      </c>
      <c r="I1160" s="17" t="str">
        <f aca="false">IF(OR(D1160="",F1160=""),"",D1160*F1160)</f>
        <v/>
      </c>
      <c r="J1160" s="17" t="str">
        <f aca="false">IF(OR(C1160&lt;&gt;"Scarico",D1160="",F1160="",B1160=""),"",D1160*(F1160-IFERROR(INDEX(Prodotti!$F$5:$F$504,MATCH(B1160,Prodotti!$A$5:$A$504,0)),0)))</f>
        <v/>
      </c>
      <c r="K1160" s="19" t="str">
        <f aca="false">IF(B1160="","",IF(ISNA(MATCH(B1160,Prodotti!$A$5:$A$504,0)),"Codice non trovato",IF(OR(C1160="",D1160=""),"Manca tipo o quantità",IF(C1160="Scarico",IF(SUMIFS($D$5:D1160,$B$5:B1160,B1160,$C$5:C1160,"Carico")-SUMIFS($D$5:D1160,$B$5:B1160,B1160,$C$5:C1160,"Scarico")&lt;0,"Giacenza insufficiente",""),""))))</f>
        <v/>
      </c>
    </row>
    <row r="1161" customFormat="false" ht="15" hidden="false" customHeight="false" outlineLevel="0" collapsed="false">
      <c r="A1161" s="18"/>
      <c r="B1161" s="12"/>
      <c r="C1161" s="13"/>
      <c r="D1161" s="13"/>
      <c r="E1161" s="12"/>
      <c r="F1161" s="14"/>
      <c r="G1161" s="12"/>
      <c r="H1161" s="19" t="str">
        <f aca="false">IF(B1161="","",IFERROR(INDEX(Prodotti!$B$5:$B$504,MATCH(B1161,Prodotti!$A$5:$A$504,0)),"Codice non trovato"))</f>
        <v/>
      </c>
      <c r="I1161" s="17" t="str">
        <f aca="false">IF(OR(D1161="",F1161=""),"",D1161*F1161)</f>
        <v/>
      </c>
      <c r="J1161" s="17" t="str">
        <f aca="false">IF(OR(C1161&lt;&gt;"Scarico",D1161="",F1161="",B1161=""),"",D1161*(F1161-IFERROR(INDEX(Prodotti!$F$5:$F$504,MATCH(B1161,Prodotti!$A$5:$A$504,0)),0)))</f>
        <v/>
      </c>
      <c r="K1161" s="19" t="str">
        <f aca="false">IF(B1161="","",IF(ISNA(MATCH(B1161,Prodotti!$A$5:$A$504,0)),"Codice non trovato",IF(OR(C1161="",D1161=""),"Manca tipo o quantità",IF(C1161="Scarico",IF(SUMIFS($D$5:D1161,$B$5:B1161,B1161,$C$5:C1161,"Carico")-SUMIFS($D$5:D1161,$B$5:B1161,B1161,$C$5:C1161,"Scarico")&lt;0,"Giacenza insufficiente",""),""))))</f>
        <v/>
      </c>
    </row>
    <row r="1162" customFormat="false" ht="15" hidden="false" customHeight="false" outlineLevel="0" collapsed="false">
      <c r="A1162" s="18"/>
      <c r="B1162" s="12"/>
      <c r="C1162" s="13"/>
      <c r="D1162" s="13"/>
      <c r="E1162" s="12"/>
      <c r="F1162" s="14"/>
      <c r="G1162" s="12"/>
      <c r="H1162" s="19" t="str">
        <f aca="false">IF(B1162="","",IFERROR(INDEX(Prodotti!$B$5:$B$504,MATCH(B1162,Prodotti!$A$5:$A$504,0)),"Codice non trovato"))</f>
        <v/>
      </c>
      <c r="I1162" s="17" t="str">
        <f aca="false">IF(OR(D1162="",F1162=""),"",D1162*F1162)</f>
        <v/>
      </c>
      <c r="J1162" s="17" t="str">
        <f aca="false">IF(OR(C1162&lt;&gt;"Scarico",D1162="",F1162="",B1162=""),"",D1162*(F1162-IFERROR(INDEX(Prodotti!$F$5:$F$504,MATCH(B1162,Prodotti!$A$5:$A$504,0)),0)))</f>
        <v/>
      </c>
      <c r="K1162" s="19" t="str">
        <f aca="false">IF(B1162="","",IF(ISNA(MATCH(B1162,Prodotti!$A$5:$A$504,0)),"Codice non trovato",IF(OR(C1162="",D1162=""),"Manca tipo o quantità",IF(C1162="Scarico",IF(SUMIFS($D$5:D1162,$B$5:B1162,B1162,$C$5:C1162,"Carico")-SUMIFS($D$5:D1162,$B$5:B1162,B1162,$C$5:C1162,"Scarico")&lt;0,"Giacenza insufficiente",""),""))))</f>
        <v/>
      </c>
    </row>
    <row r="1163" customFormat="false" ht="15" hidden="false" customHeight="false" outlineLevel="0" collapsed="false">
      <c r="A1163" s="18"/>
      <c r="B1163" s="12"/>
      <c r="C1163" s="13"/>
      <c r="D1163" s="13"/>
      <c r="E1163" s="12"/>
      <c r="F1163" s="14"/>
      <c r="G1163" s="12"/>
      <c r="H1163" s="19" t="str">
        <f aca="false">IF(B1163="","",IFERROR(INDEX(Prodotti!$B$5:$B$504,MATCH(B1163,Prodotti!$A$5:$A$504,0)),"Codice non trovato"))</f>
        <v/>
      </c>
      <c r="I1163" s="17" t="str">
        <f aca="false">IF(OR(D1163="",F1163=""),"",D1163*F1163)</f>
        <v/>
      </c>
      <c r="J1163" s="17" t="str">
        <f aca="false">IF(OR(C1163&lt;&gt;"Scarico",D1163="",F1163="",B1163=""),"",D1163*(F1163-IFERROR(INDEX(Prodotti!$F$5:$F$504,MATCH(B1163,Prodotti!$A$5:$A$504,0)),0)))</f>
        <v/>
      </c>
      <c r="K1163" s="19" t="str">
        <f aca="false">IF(B1163="","",IF(ISNA(MATCH(B1163,Prodotti!$A$5:$A$504,0)),"Codice non trovato",IF(OR(C1163="",D1163=""),"Manca tipo o quantità",IF(C1163="Scarico",IF(SUMIFS($D$5:D1163,$B$5:B1163,B1163,$C$5:C1163,"Carico")-SUMIFS($D$5:D1163,$B$5:B1163,B1163,$C$5:C1163,"Scarico")&lt;0,"Giacenza insufficiente",""),""))))</f>
        <v/>
      </c>
    </row>
    <row r="1164" customFormat="false" ht="15" hidden="false" customHeight="false" outlineLevel="0" collapsed="false">
      <c r="A1164" s="18"/>
      <c r="B1164" s="12"/>
      <c r="C1164" s="13"/>
      <c r="D1164" s="13"/>
      <c r="E1164" s="12"/>
      <c r="F1164" s="14"/>
      <c r="G1164" s="12"/>
      <c r="H1164" s="19" t="str">
        <f aca="false">IF(B1164="","",IFERROR(INDEX(Prodotti!$B$5:$B$504,MATCH(B1164,Prodotti!$A$5:$A$504,0)),"Codice non trovato"))</f>
        <v/>
      </c>
      <c r="I1164" s="17" t="str">
        <f aca="false">IF(OR(D1164="",F1164=""),"",D1164*F1164)</f>
        <v/>
      </c>
      <c r="J1164" s="17" t="str">
        <f aca="false">IF(OR(C1164&lt;&gt;"Scarico",D1164="",F1164="",B1164=""),"",D1164*(F1164-IFERROR(INDEX(Prodotti!$F$5:$F$504,MATCH(B1164,Prodotti!$A$5:$A$504,0)),0)))</f>
        <v/>
      </c>
      <c r="K1164" s="19" t="str">
        <f aca="false">IF(B1164="","",IF(ISNA(MATCH(B1164,Prodotti!$A$5:$A$504,0)),"Codice non trovato",IF(OR(C1164="",D1164=""),"Manca tipo o quantità",IF(C1164="Scarico",IF(SUMIFS($D$5:D1164,$B$5:B1164,B1164,$C$5:C1164,"Carico")-SUMIFS($D$5:D1164,$B$5:B1164,B1164,$C$5:C1164,"Scarico")&lt;0,"Giacenza insufficiente",""),""))))</f>
        <v/>
      </c>
    </row>
    <row r="1165" customFormat="false" ht="15" hidden="false" customHeight="false" outlineLevel="0" collapsed="false">
      <c r="A1165" s="18"/>
      <c r="B1165" s="12"/>
      <c r="C1165" s="13"/>
      <c r="D1165" s="13"/>
      <c r="E1165" s="12"/>
      <c r="F1165" s="14"/>
      <c r="G1165" s="12"/>
      <c r="H1165" s="19" t="str">
        <f aca="false">IF(B1165="","",IFERROR(INDEX(Prodotti!$B$5:$B$504,MATCH(B1165,Prodotti!$A$5:$A$504,0)),"Codice non trovato"))</f>
        <v/>
      </c>
      <c r="I1165" s="17" t="str">
        <f aca="false">IF(OR(D1165="",F1165=""),"",D1165*F1165)</f>
        <v/>
      </c>
      <c r="J1165" s="17" t="str">
        <f aca="false">IF(OR(C1165&lt;&gt;"Scarico",D1165="",F1165="",B1165=""),"",D1165*(F1165-IFERROR(INDEX(Prodotti!$F$5:$F$504,MATCH(B1165,Prodotti!$A$5:$A$504,0)),0)))</f>
        <v/>
      </c>
      <c r="K1165" s="19" t="str">
        <f aca="false">IF(B1165="","",IF(ISNA(MATCH(B1165,Prodotti!$A$5:$A$504,0)),"Codice non trovato",IF(OR(C1165="",D1165=""),"Manca tipo o quantità",IF(C1165="Scarico",IF(SUMIFS($D$5:D1165,$B$5:B1165,B1165,$C$5:C1165,"Carico")-SUMIFS($D$5:D1165,$B$5:B1165,B1165,$C$5:C1165,"Scarico")&lt;0,"Giacenza insufficiente",""),""))))</f>
        <v/>
      </c>
    </row>
    <row r="1166" customFormat="false" ht="15" hidden="false" customHeight="false" outlineLevel="0" collapsed="false">
      <c r="A1166" s="18"/>
      <c r="B1166" s="12"/>
      <c r="C1166" s="13"/>
      <c r="D1166" s="13"/>
      <c r="E1166" s="12"/>
      <c r="F1166" s="14"/>
      <c r="G1166" s="12"/>
      <c r="H1166" s="19" t="str">
        <f aca="false">IF(B1166="","",IFERROR(INDEX(Prodotti!$B$5:$B$504,MATCH(B1166,Prodotti!$A$5:$A$504,0)),"Codice non trovato"))</f>
        <v/>
      </c>
      <c r="I1166" s="17" t="str">
        <f aca="false">IF(OR(D1166="",F1166=""),"",D1166*F1166)</f>
        <v/>
      </c>
      <c r="J1166" s="17" t="str">
        <f aca="false">IF(OR(C1166&lt;&gt;"Scarico",D1166="",F1166="",B1166=""),"",D1166*(F1166-IFERROR(INDEX(Prodotti!$F$5:$F$504,MATCH(B1166,Prodotti!$A$5:$A$504,0)),0)))</f>
        <v/>
      </c>
      <c r="K1166" s="19" t="str">
        <f aca="false">IF(B1166="","",IF(ISNA(MATCH(B1166,Prodotti!$A$5:$A$504,0)),"Codice non trovato",IF(OR(C1166="",D1166=""),"Manca tipo o quantità",IF(C1166="Scarico",IF(SUMIFS($D$5:D1166,$B$5:B1166,B1166,$C$5:C1166,"Carico")-SUMIFS($D$5:D1166,$B$5:B1166,B1166,$C$5:C1166,"Scarico")&lt;0,"Giacenza insufficiente",""),""))))</f>
        <v/>
      </c>
    </row>
    <row r="1167" customFormat="false" ht="15" hidden="false" customHeight="false" outlineLevel="0" collapsed="false">
      <c r="A1167" s="18"/>
      <c r="B1167" s="12"/>
      <c r="C1167" s="13"/>
      <c r="D1167" s="13"/>
      <c r="E1167" s="12"/>
      <c r="F1167" s="14"/>
      <c r="G1167" s="12"/>
      <c r="H1167" s="19" t="str">
        <f aca="false">IF(B1167="","",IFERROR(INDEX(Prodotti!$B$5:$B$504,MATCH(B1167,Prodotti!$A$5:$A$504,0)),"Codice non trovato"))</f>
        <v/>
      </c>
      <c r="I1167" s="17" t="str">
        <f aca="false">IF(OR(D1167="",F1167=""),"",D1167*F1167)</f>
        <v/>
      </c>
      <c r="J1167" s="17" t="str">
        <f aca="false">IF(OR(C1167&lt;&gt;"Scarico",D1167="",F1167="",B1167=""),"",D1167*(F1167-IFERROR(INDEX(Prodotti!$F$5:$F$504,MATCH(B1167,Prodotti!$A$5:$A$504,0)),0)))</f>
        <v/>
      </c>
      <c r="K1167" s="19" t="str">
        <f aca="false">IF(B1167="","",IF(ISNA(MATCH(B1167,Prodotti!$A$5:$A$504,0)),"Codice non trovato",IF(OR(C1167="",D1167=""),"Manca tipo o quantità",IF(C1167="Scarico",IF(SUMIFS($D$5:D1167,$B$5:B1167,B1167,$C$5:C1167,"Carico")-SUMIFS($D$5:D1167,$B$5:B1167,B1167,$C$5:C1167,"Scarico")&lt;0,"Giacenza insufficiente",""),""))))</f>
        <v/>
      </c>
    </row>
    <row r="1168" customFormat="false" ht="15" hidden="false" customHeight="false" outlineLevel="0" collapsed="false">
      <c r="A1168" s="18"/>
      <c r="B1168" s="12"/>
      <c r="C1168" s="13"/>
      <c r="D1168" s="13"/>
      <c r="E1168" s="12"/>
      <c r="F1168" s="14"/>
      <c r="G1168" s="12"/>
      <c r="H1168" s="19" t="str">
        <f aca="false">IF(B1168="","",IFERROR(INDEX(Prodotti!$B$5:$B$504,MATCH(B1168,Prodotti!$A$5:$A$504,0)),"Codice non trovato"))</f>
        <v/>
      </c>
      <c r="I1168" s="17" t="str">
        <f aca="false">IF(OR(D1168="",F1168=""),"",D1168*F1168)</f>
        <v/>
      </c>
      <c r="J1168" s="17" t="str">
        <f aca="false">IF(OR(C1168&lt;&gt;"Scarico",D1168="",F1168="",B1168=""),"",D1168*(F1168-IFERROR(INDEX(Prodotti!$F$5:$F$504,MATCH(B1168,Prodotti!$A$5:$A$504,0)),0)))</f>
        <v/>
      </c>
      <c r="K1168" s="19" t="str">
        <f aca="false">IF(B1168="","",IF(ISNA(MATCH(B1168,Prodotti!$A$5:$A$504,0)),"Codice non trovato",IF(OR(C1168="",D1168=""),"Manca tipo o quantità",IF(C1168="Scarico",IF(SUMIFS($D$5:D1168,$B$5:B1168,B1168,$C$5:C1168,"Carico")-SUMIFS($D$5:D1168,$B$5:B1168,B1168,$C$5:C1168,"Scarico")&lt;0,"Giacenza insufficiente",""),""))))</f>
        <v/>
      </c>
    </row>
    <row r="1169" customFormat="false" ht="15" hidden="false" customHeight="false" outlineLevel="0" collapsed="false">
      <c r="A1169" s="18"/>
      <c r="B1169" s="12"/>
      <c r="C1169" s="13"/>
      <c r="D1169" s="13"/>
      <c r="E1169" s="12"/>
      <c r="F1169" s="14"/>
      <c r="G1169" s="12"/>
      <c r="H1169" s="19" t="str">
        <f aca="false">IF(B1169="","",IFERROR(INDEX(Prodotti!$B$5:$B$504,MATCH(B1169,Prodotti!$A$5:$A$504,0)),"Codice non trovato"))</f>
        <v/>
      </c>
      <c r="I1169" s="17" t="str">
        <f aca="false">IF(OR(D1169="",F1169=""),"",D1169*F1169)</f>
        <v/>
      </c>
      <c r="J1169" s="17" t="str">
        <f aca="false">IF(OR(C1169&lt;&gt;"Scarico",D1169="",F1169="",B1169=""),"",D1169*(F1169-IFERROR(INDEX(Prodotti!$F$5:$F$504,MATCH(B1169,Prodotti!$A$5:$A$504,0)),0)))</f>
        <v/>
      </c>
      <c r="K1169" s="19" t="str">
        <f aca="false">IF(B1169="","",IF(ISNA(MATCH(B1169,Prodotti!$A$5:$A$504,0)),"Codice non trovato",IF(OR(C1169="",D1169=""),"Manca tipo o quantità",IF(C1169="Scarico",IF(SUMIFS($D$5:D1169,$B$5:B1169,B1169,$C$5:C1169,"Carico")-SUMIFS($D$5:D1169,$B$5:B1169,B1169,$C$5:C1169,"Scarico")&lt;0,"Giacenza insufficiente",""),""))))</f>
        <v/>
      </c>
    </row>
    <row r="1170" customFormat="false" ht="15" hidden="false" customHeight="false" outlineLevel="0" collapsed="false">
      <c r="A1170" s="18"/>
      <c r="B1170" s="12"/>
      <c r="C1170" s="13"/>
      <c r="D1170" s="13"/>
      <c r="E1170" s="12"/>
      <c r="F1170" s="14"/>
      <c r="G1170" s="12"/>
      <c r="H1170" s="19" t="str">
        <f aca="false">IF(B1170="","",IFERROR(INDEX(Prodotti!$B$5:$B$504,MATCH(B1170,Prodotti!$A$5:$A$504,0)),"Codice non trovato"))</f>
        <v/>
      </c>
      <c r="I1170" s="17" t="str">
        <f aca="false">IF(OR(D1170="",F1170=""),"",D1170*F1170)</f>
        <v/>
      </c>
      <c r="J1170" s="17" t="str">
        <f aca="false">IF(OR(C1170&lt;&gt;"Scarico",D1170="",F1170="",B1170=""),"",D1170*(F1170-IFERROR(INDEX(Prodotti!$F$5:$F$504,MATCH(B1170,Prodotti!$A$5:$A$504,0)),0)))</f>
        <v/>
      </c>
      <c r="K1170" s="19" t="str">
        <f aca="false">IF(B1170="","",IF(ISNA(MATCH(B1170,Prodotti!$A$5:$A$504,0)),"Codice non trovato",IF(OR(C1170="",D1170=""),"Manca tipo o quantità",IF(C1170="Scarico",IF(SUMIFS($D$5:D1170,$B$5:B1170,B1170,$C$5:C1170,"Carico")-SUMIFS($D$5:D1170,$B$5:B1170,B1170,$C$5:C1170,"Scarico")&lt;0,"Giacenza insufficiente",""),""))))</f>
        <v/>
      </c>
    </row>
    <row r="1171" customFormat="false" ht="15" hidden="false" customHeight="false" outlineLevel="0" collapsed="false">
      <c r="A1171" s="18"/>
      <c r="B1171" s="12"/>
      <c r="C1171" s="13"/>
      <c r="D1171" s="13"/>
      <c r="E1171" s="12"/>
      <c r="F1171" s="14"/>
      <c r="G1171" s="12"/>
      <c r="H1171" s="19" t="str">
        <f aca="false">IF(B1171="","",IFERROR(INDEX(Prodotti!$B$5:$B$504,MATCH(B1171,Prodotti!$A$5:$A$504,0)),"Codice non trovato"))</f>
        <v/>
      </c>
      <c r="I1171" s="17" t="str">
        <f aca="false">IF(OR(D1171="",F1171=""),"",D1171*F1171)</f>
        <v/>
      </c>
      <c r="J1171" s="17" t="str">
        <f aca="false">IF(OR(C1171&lt;&gt;"Scarico",D1171="",F1171="",B1171=""),"",D1171*(F1171-IFERROR(INDEX(Prodotti!$F$5:$F$504,MATCH(B1171,Prodotti!$A$5:$A$504,0)),0)))</f>
        <v/>
      </c>
      <c r="K1171" s="19" t="str">
        <f aca="false">IF(B1171="","",IF(ISNA(MATCH(B1171,Prodotti!$A$5:$A$504,0)),"Codice non trovato",IF(OR(C1171="",D1171=""),"Manca tipo o quantità",IF(C1171="Scarico",IF(SUMIFS($D$5:D1171,$B$5:B1171,B1171,$C$5:C1171,"Carico")-SUMIFS($D$5:D1171,$B$5:B1171,B1171,$C$5:C1171,"Scarico")&lt;0,"Giacenza insufficiente",""),""))))</f>
        <v/>
      </c>
    </row>
    <row r="1172" customFormat="false" ht="15" hidden="false" customHeight="false" outlineLevel="0" collapsed="false">
      <c r="A1172" s="18"/>
      <c r="B1172" s="12"/>
      <c r="C1172" s="13"/>
      <c r="D1172" s="13"/>
      <c r="E1172" s="12"/>
      <c r="F1172" s="14"/>
      <c r="G1172" s="12"/>
      <c r="H1172" s="19" t="str">
        <f aca="false">IF(B1172="","",IFERROR(INDEX(Prodotti!$B$5:$B$504,MATCH(B1172,Prodotti!$A$5:$A$504,0)),"Codice non trovato"))</f>
        <v/>
      </c>
      <c r="I1172" s="17" t="str">
        <f aca="false">IF(OR(D1172="",F1172=""),"",D1172*F1172)</f>
        <v/>
      </c>
      <c r="J1172" s="17" t="str">
        <f aca="false">IF(OR(C1172&lt;&gt;"Scarico",D1172="",F1172="",B1172=""),"",D1172*(F1172-IFERROR(INDEX(Prodotti!$F$5:$F$504,MATCH(B1172,Prodotti!$A$5:$A$504,0)),0)))</f>
        <v/>
      </c>
      <c r="K1172" s="19" t="str">
        <f aca="false">IF(B1172="","",IF(ISNA(MATCH(B1172,Prodotti!$A$5:$A$504,0)),"Codice non trovato",IF(OR(C1172="",D1172=""),"Manca tipo o quantità",IF(C1172="Scarico",IF(SUMIFS($D$5:D1172,$B$5:B1172,B1172,$C$5:C1172,"Carico")-SUMIFS($D$5:D1172,$B$5:B1172,B1172,$C$5:C1172,"Scarico")&lt;0,"Giacenza insufficiente",""),""))))</f>
        <v/>
      </c>
    </row>
    <row r="1173" customFormat="false" ht="15" hidden="false" customHeight="false" outlineLevel="0" collapsed="false">
      <c r="A1173" s="18"/>
      <c r="B1173" s="12"/>
      <c r="C1173" s="13"/>
      <c r="D1173" s="13"/>
      <c r="E1173" s="12"/>
      <c r="F1173" s="14"/>
      <c r="G1173" s="12"/>
      <c r="H1173" s="19" t="str">
        <f aca="false">IF(B1173="","",IFERROR(INDEX(Prodotti!$B$5:$B$504,MATCH(B1173,Prodotti!$A$5:$A$504,0)),"Codice non trovato"))</f>
        <v/>
      </c>
      <c r="I1173" s="17" t="str">
        <f aca="false">IF(OR(D1173="",F1173=""),"",D1173*F1173)</f>
        <v/>
      </c>
      <c r="J1173" s="17" t="str">
        <f aca="false">IF(OR(C1173&lt;&gt;"Scarico",D1173="",F1173="",B1173=""),"",D1173*(F1173-IFERROR(INDEX(Prodotti!$F$5:$F$504,MATCH(B1173,Prodotti!$A$5:$A$504,0)),0)))</f>
        <v/>
      </c>
      <c r="K1173" s="19" t="str">
        <f aca="false">IF(B1173="","",IF(ISNA(MATCH(B1173,Prodotti!$A$5:$A$504,0)),"Codice non trovato",IF(OR(C1173="",D1173=""),"Manca tipo o quantità",IF(C1173="Scarico",IF(SUMIFS($D$5:D1173,$B$5:B1173,B1173,$C$5:C1173,"Carico")-SUMIFS($D$5:D1173,$B$5:B1173,B1173,$C$5:C1173,"Scarico")&lt;0,"Giacenza insufficiente",""),""))))</f>
        <v/>
      </c>
    </row>
    <row r="1174" customFormat="false" ht="15" hidden="false" customHeight="false" outlineLevel="0" collapsed="false">
      <c r="A1174" s="18"/>
      <c r="B1174" s="12"/>
      <c r="C1174" s="13"/>
      <c r="D1174" s="13"/>
      <c r="E1174" s="12"/>
      <c r="F1174" s="14"/>
      <c r="G1174" s="12"/>
      <c r="H1174" s="19" t="str">
        <f aca="false">IF(B1174="","",IFERROR(INDEX(Prodotti!$B$5:$B$504,MATCH(B1174,Prodotti!$A$5:$A$504,0)),"Codice non trovato"))</f>
        <v/>
      </c>
      <c r="I1174" s="17" t="str">
        <f aca="false">IF(OR(D1174="",F1174=""),"",D1174*F1174)</f>
        <v/>
      </c>
      <c r="J1174" s="17" t="str">
        <f aca="false">IF(OR(C1174&lt;&gt;"Scarico",D1174="",F1174="",B1174=""),"",D1174*(F1174-IFERROR(INDEX(Prodotti!$F$5:$F$504,MATCH(B1174,Prodotti!$A$5:$A$504,0)),0)))</f>
        <v/>
      </c>
      <c r="K1174" s="19" t="str">
        <f aca="false">IF(B1174="","",IF(ISNA(MATCH(B1174,Prodotti!$A$5:$A$504,0)),"Codice non trovato",IF(OR(C1174="",D1174=""),"Manca tipo o quantità",IF(C1174="Scarico",IF(SUMIFS($D$5:D1174,$B$5:B1174,B1174,$C$5:C1174,"Carico")-SUMIFS($D$5:D1174,$B$5:B1174,B1174,$C$5:C1174,"Scarico")&lt;0,"Giacenza insufficiente",""),""))))</f>
        <v/>
      </c>
    </row>
    <row r="1175" customFormat="false" ht="15" hidden="false" customHeight="false" outlineLevel="0" collapsed="false">
      <c r="A1175" s="18"/>
      <c r="B1175" s="12"/>
      <c r="C1175" s="13"/>
      <c r="D1175" s="13"/>
      <c r="E1175" s="12"/>
      <c r="F1175" s="14"/>
      <c r="G1175" s="12"/>
      <c r="H1175" s="19" t="str">
        <f aca="false">IF(B1175="","",IFERROR(INDEX(Prodotti!$B$5:$B$504,MATCH(B1175,Prodotti!$A$5:$A$504,0)),"Codice non trovato"))</f>
        <v/>
      </c>
      <c r="I1175" s="17" t="str">
        <f aca="false">IF(OR(D1175="",F1175=""),"",D1175*F1175)</f>
        <v/>
      </c>
      <c r="J1175" s="17" t="str">
        <f aca="false">IF(OR(C1175&lt;&gt;"Scarico",D1175="",F1175="",B1175=""),"",D1175*(F1175-IFERROR(INDEX(Prodotti!$F$5:$F$504,MATCH(B1175,Prodotti!$A$5:$A$504,0)),0)))</f>
        <v/>
      </c>
      <c r="K1175" s="19" t="str">
        <f aca="false">IF(B1175="","",IF(ISNA(MATCH(B1175,Prodotti!$A$5:$A$504,0)),"Codice non trovato",IF(OR(C1175="",D1175=""),"Manca tipo o quantità",IF(C1175="Scarico",IF(SUMIFS($D$5:D1175,$B$5:B1175,B1175,$C$5:C1175,"Carico")-SUMIFS($D$5:D1175,$B$5:B1175,B1175,$C$5:C1175,"Scarico")&lt;0,"Giacenza insufficiente",""),""))))</f>
        <v/>
      </c>
    </row>
    <row r="1176" customFormat="false" ht="15" hidden="false" customHeight="false" outlineLevel="0" collapsed="false">
      <c r="A1176" s="18"/>
      <c r="B1176" s="12"/>
      <c r="C1176" s="13"/>
      <c r="D1176" s="13"/>
      <c r="E1176" s="12"/>
      <c r="F1176" s="14"/>
      <c r="G1176" s="12"/>
      <c r="H1176" s="19" t="str">
        <f aca="false">IF(B1176="","",IFERROR(INDEX(Prodotti!$B$5:$B$504,MATCH(B1176,Prodotti!$A$5:$A$504,0)),"Codice non trovato"))</f>
        <v/>
      </c>
      <c r="I1176" s="17" t="str">
        <f aca="false">IF(OR(D1176="",F1176=""),"",D1176*F1176)</f>
        <v/>
      </c>
      <c r="J1176" s="17" t="str">
        <f aca="false">IF(OR(C1176&lt;&gt;"Scarico",D1176="",F1176="",B1176=""),"",D1176*(F1176-IFERROR(INDEX(Prodotti!$F$5:$F$504,MATCH(B1176,Prodotti!$A$5:$A$504,0)),0)))</f>
        <v/>
      </c>
      <c r="K1176" s="19" t="str">
        <f aca="false">IF(B1176="","",IF(ISNA(MATCH(B1176,Prodotti!$A$5:$A$504,0)),"Codice non trovato",IF(OR(C1176="",D1176=""),"Manca tipo o quantità",IF(C1176="Scarico",IF(SUMIFS($D$5:D1176,$B$5:B1176,B1176,$C$5:C1176,"Carico")-SUMIFS($D$5:D1176,$B$5:B1176,B1176,$C$5:C1176,"Scarico")&lt;0,"Giacenza insufficiente",""),""))))</f>
        <v/>
      </c>
    </row>
    <row r="1177" customFormat="false" ht="15" hidden="false" customHeight="false" outlineLevel="0" collapsed="false">
      <c r="A1177" s="18"/>
      <c r="B1177" s="12"/>
      <c r="C1177" s="13"/>
      <c r="D1177" s="13"/>
      <c r="E1177" s="12"/>
      <c r="F1177" s="14"/>
      <c r="G1177" s="12"/>
      <c r="H1177" s="19" t="str">
        <f aca="false">IF(B1177="","",IFERROR(INDEX(Prodotti!$B$5:$B$504,MATCH(B1177,Prodotti!$A$5:$A$504,0)),"Codice non trovato"))</f>
        <v/>
      </c>
      <c r="I1177" s="17" t="str">
        <f aca="false">IF(OR(D1177="",F1177=""),"",D1177*F1177)</f>
        <v/>
      </c>
      <c r="J1177" s="17" t="str">
        <f aca="false">IF(OR(C1177&lt;&gt;"Scarico",D1177="",F1177="",B1177=""),"",D1177*(F1177-IFERROR(INDEX(Prodotti!$F$5:$F$504,MATCH(B1177,Prodotti!$A$5:$A$504,0)),0)))</f>
        <v/>
      </c>
      <c r="K1177" s="19" t="str">
        <f aca="false">IF(B1177="","",IF(ISNA(MATCH(B1177,Prodotti!$A$5:$A$504,0)),"Codice non trovato",IF(OR(C1177="",D1177=""),"Manca tipo o quantità",IF(C1177="Scarico",IF(SUMIFS($D$5:D1177,$B$5:B1177,B1177,$C$5:C1177,"Carico")-SUMIFS($D$5:D1177,$B$5:B1177,B1177,$C$5:C1177,"Scarico")&lt;0,"Giacenza insufficiente",""),""))))</f>
        <v/>
      </c>
    </row>
    <row r="1178" customFormat="false" ht="15" hidden="false" customHeight="false" outlineLevel="0" collapsed="false">
      <c r="A1178" s="18"/>
      <c r="B1178" s="12"/>
      <c r="C1178" s="13"/>
      <c r="D1178" s="13"/>
      <c r="E1178" s="12"/>
      <c r="F1178" s="14"/>
      <c r="G1178" s="12"/>
      <c r="H1178" s="19" t="str">
        <f aca="false">IF(B1178="","",IFERROR(INDEX(Prodotti!$B$5:$B$504,MATCH(B1178,Prodotti!$A$5:$A$504,0)),"Codice non trovato"))</f>
        <v/>
      </c>
      <c r="I1178" s="17" t="str">
        <f aca="false">IF(OR(D1178="",F1178=""),"",D1178*F1178)</f>
        <v/>
      </c>
      <c r="J1178" s="17" t="str">
        <f aca="false">IF(OR(C1178&lt;&gt;"Scarico",D1178="",F1178="",B1178=""),"",D1178*(F1178-IFERROR(INDEX(Prodotti!$F$5:$F$504,MATCH(B1178,Prodotti!$A$5:$A$504,0)),0)))</f>
        <v/>
      </c>
      <c r="K1178" s="19" t="str">
        <f aca="false">IF(B1178="","",IF(ISNA(MATCH(B1178,Prodotti!$A$5:$A$504,0)),"Codice non trovato",IF(OR(C1178="",D1178=""),"Manca tipo o quantità",IF(C1178="Scarico",IF(SUMIFS($D$5:D1178,$B$5:B1178,B1178,$C$5:C1178,"Carico")-SUMIFS($D$5:D1178,$B$5:B1178,B1178,$C$5:C1178,"Scarico")&lt;0,"Giacenza insufficiente",""),""))))</f>
        <v/>
      </c>
    </row>
    <row r="1179" customFormat="false" ht="15" hidden="false" customHeight="false" outlineLevel="0" collapsed="false">
      <c r="A1179" s="18"/>
      <c r="B1179" s="12"/>
      <c r="C1179" s="13"/>
      <c r="D1179" s="13"/>
      <c r="E1179" s="12"/>
      <c r="F1179" s="14"/>
      <c r="G1179" s="12"/>
      <c r="H1179" s="19" t="str">
        <f aca="false">IF(B1179="","",IFERROR(INDEX(Prodotti!$B$5:$B$504,MATCH(B1179,Prodotti!$A$5:$A$504,0)),"Codice non trovato"))</f>
        <v/>
      </c>
      <c r="I1179" s="17" t="str">
        <f aca="false">IF(OR(D1179="",F1179=""),"",D1179*F1179)</f>
        <v/>
      </c>
      <c r="J1179" s="17" t="str">
        <f aca="false">IF(OR(C1179&lt;&gt;"Scarico",D1179="",F1179="",B1179=""),"",D1179*(F1179-IFERROR(INDEX(Prodotti!$F$5:$F$504,MATCH(B1179,Prodotti!$A$5:$A$504,0)),0)))</f>
        <v/>
      </c>
      <c r="K1179" s="19" t="str">
        <f aca="false">IF(B1179="","",IF(ISNA(MATCH(B1179,Prodotti!$A$5:$A$504,0)),"Codice non trovato",IF(OR(C1179="",D1179=""),"Manca tipo o quantità",IF(C1179="Scarico",IF(SUMIFS($D$5:D1179,$B$5:B1179,B1179,$C$5:C1179,"Carico")-SUMIFS($D$5:D1179,$B$5:B1179,B1179,$C$5:C1179,"Scarico")&lt;0,"Giacenza insufficiente",""),""))))</f>
        <v/>
      </c>
    </row>
    <row r="1180" customFormat="false" ht="15" hidden="false" customHeight="false" outlineLevel="0" collapsed="false">
      <c r="A1180" s="18"/>
      <c r="B1180" s="12"/>
      <c r="C1180" s="13"/>
      <c r="D1180" s="13"/>
      <c r="E1180" s="12"/>
      <c r="F1180" s="14"/>
      <c r="G1180" s="12"/>
      <c r="H1180" s="19" t="str">
        <f aca="false">IF(B1180="","",IFERROR(INDEX(Prodotti!$B$5:$B$504,MATCH(B1180,Prodotti!$A$5:$A$504,0)),"Codice non trovato"))</f>
        <v/>
      </c>
      <c r="I1180" s="17" t="str">
        <f aca="false">IF(OR(D1180="",F1180=""),"",D1180*F1180)</f>
        <v/>
      </c>
      <c r="J1180" s="17" t="str">
        <f aca="false">IF(OR(C1180&lt;&gt;"Scarico",D1180="",F1180="",B1180=""),"",D1180*(F1180-IFERROR(INDEX(Prodotti!$F$5:$F$504,MATCH(B1180,Prodotti!$A$5:$A$504,0)),0)))</f>
        <v/>
      </c>
      <c r="K1180" s="19" t="str">
        <f aca="false">IF(B1180="","",IF(ISNA(MATCH(B1180,Prodotti!$A$5:$A$504,0)),"Codice non trovato",IF(OR(C1180="",D1180=""),"Manca tipo o quantità",IF(C1180="Scarico",IF(SUMIFS($D$5:D1180,$B$5:B1180,B1180,$C$5:C1180,"Carico")-SUMIFS($D$5:D1180,$B$5:B1180,B1180,$C$5:C1180,"Scarico")&lt;0,"Giacenza insufficiente",""),""))))</f>
        <v/>
      </c>
    </row>
    <row r="1181" customFormat="false" ht="15" hidden="false" customHeight="false" outlineLevel="0" collapsed="false">
      <c r="A1181" s="18"/>
      <c r="B1181" s="12"/>
      <c r="C1181" s="13"/>
      <c r="D1181" s="13"/>
      <c r="E1181" s="12"/>
      <c r="F1181" s="14"/>
      <c r="G1181" s="12"/>
      <c r="H1181" s="19" t="str">
        <f aca="false">IF(B1181="","",IFERROR(INDEX(Prodotti!$B$5:$B$504,MATCH(B1181,Prodotti!$A$5:$A$504,0)),"Codice non trovato"))</f>
        <v/>
      </c>
      <c r="I1181" s="17" t="str">
        <f aca="false">IF(OR(D1181="",F1181=""),"",D1181*F1181)</f>
        <v/>
      </c>
      <c r="J1181" s="17" t="str">
        <f aca="false">IF(OR(C1181&lt;&gt;"Scarico",D1181="",F1181="",B1181=""),"",D1181*(F1181-IFERROR(INDEX(Prodotti!$F$5:$F$504,MATCH(B1181,Prodotti!$A$5:$A$504,0)),0)))</f>
        <v/>
      </c>
      <c r="K1181" s="19" t="str">
        <f aca="false">IF(B1181="","",IF(ISNA(MATCH(B1181,Prodotti!$A$5:$A$504,0)),"Codice non trovato",IF(OR(C1181="",D1181=""),"Manca tipo o quantità",IF(C1181="Scarico",IF(SUMIFS($D$5:D1181,$B$5:B1181,B1181,$C$5:C1181,"Carico")-SUMIFS($D$5:D1181,$B$5:B1181,B1181,$C$5:C1181,"Scarico")&lt;0,"Giacenza insufficiente",""),""))))</f>
        <v/>
      </c>
    </row>
    <row r="1182" customFormat="false" ht="15" hidden="false" customHeight="false" outlineLevel="0" collapsed="false">
      <c r="A1182" s="18"/>
      <c r="B1182" s="12"/>
      <c r="C1182" s="13"/>
      <c r="D1182" s="13"/>
      <c r="E1182" s="12"/>
      <c r="F1182" s="14"/>
      <c r="G1182" s="12"/>
      <c r="H1182" s="19" t="str">
        <f aca="false">IF(B1182="","",IFERROR(INDEX(Prodotti!$B$5:$B$504,MATCH(B1182,Prodotti!$A$5:$A$504,0)),"Codice non trovato"))</f>
        <v/>
      </c>
      <c r="I1182" s="17" t="str">
        <f aca="false">IF(OR(D1182="",F1182=""),"",D1182*F1182)</f>
        <v/>
      </c>
      <c r="J1182" s="17" t="str">
        <f aca="false">IF(OR(C1182&lt;&gt;"Scarico",D1182="",F1182="",B1182=""),"",D1182*(F1182-IFERROR(INDEX(Prodotti!$F$5:$F$504,MATCH(B1182,Prodotti!$A$5:$A$504,0)),0)))</f>
        <v/>
      </c>
      <c r="K1182" s="19" t="str">
        <f aca="false">IF(B1182="","",IF(ISNA(MATCH(B1182,Prodotti!$A$5:$A$504,0)),"Codice non trovato",IF(OR(C1182="",D1182=""),"Manca tipo o quantità",IF(C1182="Scarico",IF(SUMIFS($D$5:D1182,$B$5:B1182,B1182,$C$5:C1182,"Carico")-SUMIFS($D$5:D1182,$B$5:B1182,B1182,$C$5:C1182,"Scarico")&lt;0,"Giacenza insufficiente",""),""))))</f>
        <v/>
      </c>
    </row>
    <row r="1183" customFormat="false" ht="15" hidden="false" customHeight="false" outlineLevel="0" collapsed="false">
      <c r="A1183" s="18"/>
      <c r="B1183" s="12"/>
      <c r="C1183" s="13"/>
      <c r="D1183" s="13"/>
      <c r="E1183" s="12"/>
      <c r="F1183" s="14"/>
      <c r="G1183" s="12"/>
      <c r="H1183" s="19" t="str">
        <f aca="false">IF(B1183="","",IFERROR(INDEX(Prodotti!$B$5:$B$504,MATCH(B1183,Prodotti!$A$5:$A$504,0)),"Codice non trovato"))</f>
        <v/>
      </c>
      <c r="I1183" s="17" t="str">
        <f aca="false">IF(OR(D1183="",F1183=""),"",D1183*F1183)</f>
        <v/>
      </c>
      <c r="J1183" s="17" t="str">
        <f aca="false">IF(OR(C1183&lt;&gt;"Scarico",D1183="",F1183="",B1183=""),"",D1183*(F1183-IFERROR(INDEX(Prodotti!$F$5:$F$504,MATCH(B1183,Prodotti!$A$5:$A$504,0)),0)))</f>
        <v/>
      </c>
      <c r="K1183" s="19" t="str">
        <f aca="false">IF(B1183="","",IF(ISNA(MATCH(B1183,Prodotti!$A$5:$A$504,0)),"Codice non trovato",IF(OR(C1183="",D1183=""),"Manca tipo o quantità",IF(C1183="Scarico",IF(SUMIFS($D$5:D1183,$B$5:B1183,B1183,$C$5:C1183,"Carico")-SUMIFS($D$5:D1183,$B$5:B1183,B1183,$C$5:C1183,"Scarico")&lt;0,"Giacenza insufficiente",""),""))))</f>
        <v/>
      </c>
    </row>
    <row r="1184" customFormat="false" ht="15" hidden="false" customHeight="false" outlineLevel="0" collapsed="false">
      <c r="A1184" s="18"/>
      <c r="B1184" s="12"/>
      <c r="C1184" s="13"/>
      <c r="D1184" s="13"/>
      <c r="E1184" s="12"/>
      <c r="F1184" s="14"/>
      <c r="G1184" s="12"/>
      <c r="H1184" s="19" t="str">
        <f aca="false">IF(B1184="","",IFERROR(INDEX(Prodotti!$B$5:$B$504,MATCH(B1184,Prodotti!$A$5:$A$504,0)),"Codice non trovato"))</f>
        <v/>
      </c>
      <c r="I1184" s="17" t="str">
        <f aca="false">IF(OR(D1184="",F1184=""),"",D1184*F1184)</f>
        <v/>
      </c>
      <c r="J1184" s="17" t="str">
        <f aca="false">IF(OR(C1184&lt;&gt;"Scarico",D1184="",F1184="",B1184=""),"",D1184*(F1184-IFERROR(INDEX(Prodotti!$F$5:$F$504,MATCH(B1184,Prodotti!$A$5:$A$504,0)),0)))</f>
        <v/>
      </c>
      <c r="K1184" s="19" t="str">
        <f aca="false">IF(B1184="","",IF(ISNA(MATCH(B1184,Prodotti!$A$5:$A$504,0)),"Codice non trovato",IF(OR(C1184="",D1184=""),"Manca tipo o quantità",IF(C1184="Scarico",IF(SUMIFS($D$5:D1184,$B$5:B1184,B1184,$C$5:C1184,"Carico")-SUMIFS($D$5:D1184,$B$5:B1184,B1184,$C$5:C1184,"Scarico")&lt;0,"Giacenza insufficiente",""),""))))</f>
        <v/>
      </c>
    </row>
    <row r="1185" customFormat="false" ht="15" hidden="false" customHeight="false" outlineLevel="0" collapsed="false">
      <c r="A1185" s="18"/>
      <c r="B1185" s="12"/>
      <c r="C1185" s="13"/>
      <c r="D1185" s="13"/>
      <c r="E1185" s="12"/>
      <c r="F1185" s="14"/>
      <c r="G1185" s="12"/>
      <c r="H1185" s="19" t="str">
        <f aca="false">IF(B1185="","",IFERROR(INDEX(Prodotti!$B$5:$B$504,MATCH(B1185,Prodotti!$A$5:$A$504,0)),"Codice non trovato"))</f>
        <v/>
      </c>
      <c r="I1185" s="17" t="str">
        <f aca="false">IF(OR(D1185="",F1185=""),"",D1185*F1185)</f>
        <v/>
      </c>
      <c r="J1185" s="17" t="str">
        <f aca="false">IF(OR(C1185&lt;&gt;"Scarico",D1185="",F1185="",B1185=""),"",D1185*(F1185-IFERROR(INDEX(Prodotti!$F$5:$F$504,MATCH(B1185,Prodotti!$A$5:$A$504,0)),0)))</f>
        <v/>
      </c>
      <c r="K1185" s="19" t="str">
        <f aca="false">IF(B1185="","",IF(ISNA(MATCH(B1185,Prodotti!$A$5:$A$504,0)),"Codice non trovato",IF(OR(C1185="",D1185=""),"Manca tipo o quantità",IF(C1185="Scarico",IF(SUMIFS($D$5:D1185,$B$5:B1185,B1185,$C$5:C1185,"Carico")-SUMIFS($D$5:D1185,$B$5:B1185,B1185,$C$5:C1185,"Scarico")&lt;0,"Giacenza insufficiente",""),""))))</f>
        <v/>
      </c>
    </row>
    <row r="1186" customFormat="false" ht="15" hidden="false" customHeight="false" outlineLevel="0" collapsed="false">
      <c r="A1186" s="18"/>
      <c r="B1186" s="12"/>
      <c r="C1186" s="13"/>
      <c r="D1186" s="13"/>
      <c r="E1186" s="12"/>
      <c r="F1186" s="14"/>
      <c r="G1186" s="12"/>
      <c r="H1186" s="19" t="str">
        <f aca="false">IF(B1186="","",IFERROR(INDEX(Prodotti!$B$5:$B$504,MATCH(B1186,Prodotti!$A$5:$A$504,0)),"Codice non trovato"))</f>
        <v/>
      </c>
      <c r="I1186" s="17" t="str">
        <f aca="false">IF(OR(D1186="",F1186=""),"",D1186*F1186)</f>
        <v/>
      </c>
      <c r="J1186" s="17" t="str">
        <f aca="false">IF(OR(C1186&lt;&gt;"Scarico",D1186="",F1186="",B1186=""),"",D1186*(F1186-IFERROR(INDEX(Prodotti!$F$5:$F$504,MATCH(B1186,Prodotti!$A$5:$A$504,0)),0)))</f>
        <v/>
      </c>
      <c r="K1186" s="19" t="str">
        <f aca="false">IF(B1186="","",IF(ISNA(MATCH(B1186,Prodotti!$A$5:$A$504,0)),"Codice non trovato",IF(OR(C1186="",D1186=""),"Manca tipo o quantità",IF(C1186="Scarico",IF(SUMIFS($D$5:D1186,$B$5:B1186,B1186,$C$5:C1186,"Carico")-SUMIFS($D$5:D1186,$B$5:B1186,B1186,$C$5:C1186,"Scarico")&lt;0,"Giacenza insufficiente",""),""))))</f>
        <v/>
      </c>
    </row>
    <row r="1187" customFormat="false" ht="15" hidden="false" customHeight="false" outlineLevel="0" collapsed="false">
      <c r="A1187" s="18"/>
      <c r="B1187" s="12"/>
      <c r="C1187" s="13"/>
      <c r="D1187" s="13"/>
      <c r="E1187" s="12"/>
      <c r="F1187" s="14"/>
      <c r="G1187" s="12"/>
      <c r="H1187" s="19" t="str">
        <f aca="false">IF(B1187="","",IFERROR(INDEX(Prodotti!$B$5:$B$504,MATCH(B1187,Prodotti!$A$5:$A$504,0)),"Codice non trovato"))</f>
        <v/>
      </c>
      <c r="I1187" s="17" t="str">
        <f aca="false">IF(OR(D1187="",F1187=""),"",D1187*F1187)</f>
        <v/>
      </c>
      <c r="J1187" s="17" t="str">
        <f aca="false">IF(OR(C1187&lt;&gt;"Scarico",D1187="",F1187="",B1187=""),"",D1187*(F1187-IFERROR(INDEX(Prodotti!$F$5:$F$504,MATCH(B1187,Prodotti!$A$5:$A$504,0)),0)))</f>
        <v/>
      </c>
      <c r="K1187" s="19" t="str">
        <f aca="false">IF(B1187="","",IF(ISNA(MATCH(B1187,Prodotti!$A$5:$A$504,0)),"Codice non trovato",IF(OR(C1187="",D1187=""),"Manca tipo o quantità",IF(C1187="Scarico",IF(SUMIFS($D$5:D1187,$B$5:B1187,B1187,$C$5:C1187,"Carico")-SUMIFS($D$5:D1187,$B$5:B1187,B1187,$C$5:C1187,"Scarico")&lt;0,"Giacenza insufficiente",""),""))))</f>
        <v/>
      </c>
    </row>
    <row r="1188" customFormat="false" ht="15" hidden="false" customHeight="false" outlineLevel="0" collapsed="false">
      <c r="A1188" s="18"/>
      <c r="B1188" s="12"/>
      <c r="C1188" s="13"/>
      <c r="D1188" s="13"/>
      <c r="E1188" s="12"/>
      <c r="F1188" s="14"/>
      <c r="G1188" s="12"/>
      <c r="H1188" s="19" t="str">
        <f aca="false">IF(B1188="","",IFERROR(INDEX(Prodotti!$B$5:$B$504,MATCH(B1188,Prodotti!$A$5:$A$504,0)),"Codice non trovato"))</f>
        <v/>
      </c>
      <c r="I1188" s="17" t="str">
        <f aca="false">IF(OR(D1188="",F1188=""),"",D1188*F1188)</f>
        <v/>
      </c>
      <c r="J1188" s="17" t="str">
        <f aca="false">IF(OR(C1188&lt;&gt;"Scarico",D1188="",F1188="",B1188=""),"",D1188*(F1188-IFERROR(INDEX(Prodotti!$F$5:$F$504,MATCH(B1188,Prodotti!$A$5:$A$504,0)),0)))</f>
        <v/>
      </c>
      <c r="K1188" s="19" t="str">
        <f aca="false">IF(B1188="","",IF(ISNA(MATCH(B1188,Prodotti!$A$5:$A$504,0)),"Codice non trovato",IF(OR(C1188="",D1188=""),"Manca tipo o quantità",IF(C1188="Scarico",IF(SUMIFS($D$5:D1188,$B$5:B1188,B1188,$C$5:C1188,"Carico")-SUMIFS($D$5:D1188,$B$5:B1188,B1188,$C$5:C1188,"Scarico")&lt;0,"Giacenza insufficiente",""),""))))</f>
        <v/>
      </c>
    </row>
    <row r="1189" customFormat="false" ht="15" hidden="false" customHeight="false" outlineLevel="0" collapsed="false">
      <c r="A1189" s="18"/>
      <c r="B1189" s="12"/>
      <c r="C1189" s="13"/>
      <c r="D1189" s="13"/>
      <c r="E1189" s="12"/>
      <c r="F1189" s="14"/>
      <c r="G1189" s="12"/>
      <c r="H1189" s="19" t="str">
        <f aca="false">IF(B1189="","",IFERROR(INDEX(Prodotti!$B$5:$B$504,MATCH(B1189,Prodotti!$A$5:$A$504,0)),"Codice non trovato"))</f>
        <v/>
      </c>
      <c r="I1189" s="17" t="str">
        <f aca="false">IF(OR(D1189="",F1189=""),"",D1189*F1189)</f>
        <v/>
      </c>
      <c r="J1189" s="17" t="str">
        <f aca="false">IF(OR(C1189&lt;&gt;"Scarico",D1189="",F1189="",B1189=""),"",D1189*(F1189-IFERROR(INDEX(Prodotti!$F$5:$F$504,MATCH(B1189,Prodotti!$A$5:$A$504,0)),0)))</f>
        <v/>
      </c>
      <c r="K1189" s="19" t="str">
        <f aca="false">IF(B1189="","",IF(ISNA(MATCH(B1189,Prodotti!$A$5:$A$504,0)),"Codice non trovato",IF(OR(C1189="",D1189=""),"Manca tipo o quantità",IF(C1189="Scarico",IF(SUMIFS($D$5:D1189,$B$5:B1189,B1189,$C$5:C1189,"Carico")-SUMIFS($D$5:D1189,$B$5:B1189,B1189,$C$5:C1189,"Scarico")&lt;0,"Giacenza insufficiente",""),""))))</f>
        <v/>
      </c>
    </row>
    <row r="1190" customFormat="false" ht="15" hidden="false" customHeight="false" outlineLevel="0" collapsed="false">
      <c r="A1190" s="18"/>
      <c r="B1190" s="12"/>
      <c r="C1190" s="13"/>
      <c r="D1190" s="13"/>
      <c r="E1190" s="12"/>
      <c r="F1190" s="14"/>
      <c r="G1190" s="12"/>
      <c r="H1190" s="19" t="str">
        <f aca="false">IF(B1190="","",IFERROR(INDEX(Prodotti!$B$5:$B$504,MATCH(B1190,Prodotti!$A$5:$A$504,0)),"Codice non trovato"))</f>
        <v/>
      </c>
      <c r="I1190" s="17" t="str">
        <f aca="false">IF(OR(D1190="",F1190=""),"",D1190*F1190)</f>
        <v/>
      </c>
      <c r="J1190" s="17" t="str">
        <f aca="false">IF(OR(C1190&lt;&gt;"Scarico",D1190="",F1190="",B1190=""),"",D1190*(F1190-IFERROR(INDEX(Prodotti!$F$5:$F$504,MATCH(B1190,Prodotti!$A$5:$A$504,0)),0)))</f>
        <v/>
      </c>
      <c r="K1190" s="19" t="str">
        <f aca="false">IF(B1190="","",IF(ISNA(MATCH(B1190,Prodotti!$A$5:$A$504,0)),"Codice non trovato",IF(OR(C1190="",D1190=""),"Manca tipo o quantità",IF(C1190="Scarico",IF(SUMIFS($D$5:D1190,$B$5:B1190,B1190,$C$5:C1190,"Carico")-SUMIFS($D$5:D1190,$B$5:B1190,B1190,$C$5:C1190,"Scarico")&lt;0,"Giacenza insufficiente",""),""))))</f>
        <v/>
      </c>
    </row>
    <row r="1191" customFormat="false" ht="15" hidden="false" customHeight="false" outlineLevel="0" collapsed="false">
      <c r="A1191" s="18"/>
      <c r="B1191" s="12"/>
      <c r="C1191" s="13"/>
      <c r="D1191" s="13"/>
      <c r="E1191" s="12"/>
      <c r="F1191" s="14"/>
      <c r="G1191" s="12"/>
      <c r="H1191" s="19" t="str">
        <f aca="false">IF(B1191="","",IFERROR(INDEX(Prodotti!$B$5:$B$504,MATCH(B1191,Prodotti!$A$5:$A$504,0)),"Codice non trovato"))</f>
        <v/>
      </c>
      <c r="I1191" s="17" t="str">
        <f aca="false">IF(OR(D1191="",F1191=""),"",D1191*F1191)</f>
        <v/>
      </c>
      <c r="J1191" s="17" t="str">
        <f aca="false">IF(OR(C1191&lt;&gt;"Scarico",D1191="",F1191="",B1191=""),"",D1191*(F1191-IFERROR(INDEX(Prodotti!$F$5:$F$504,MATCH(B1191,Prodotti!$A$5:$A$504,0)),0)))</f>
        <v/>
      </c>
      <c r="K1191" s="19" t="str">
        <f aca="false">IF(B1191="","",IF(ISNA(MATCH(B1191,Prodotti!$A$5:$A$504,0)),"Codice non trovato",IF(OR(C1191="",D1191=""),"Manca tipo o quantità",IF(C1191="Scarico",IF(SUMIFS($D$5:D1191,$B$5:B1191,B1191,$C$5:C1191,"Carico")-SUMIFS($D$5:D1191,$B$5:B1191,B1191,$C$5:C1191,"Scarico")&lt;0,"Giacenza insufficiente",""),""))))</f>
        <v/>
      </c>
    </row>
    <row r="1192" customFormat="false" ht="15" hidden="false" customHeight="false" outlineLevel="0" collapsed="false">
      <c r="A1192" s="18"/>
      <c r="B1192" s="12"/>
      <c r="C1192" s="13"/>
      <c r="D1192" s="13"/>
      <c r="E1192" s="12"/>
      <c r="F1192" s="14"/>
      <c r="G1192" s="12"/>
      <c r="H1192" s="19" t="str">
        <f aca="false">IF(B1192="","",IFERROR(INDEX(Prodotti!$B$5:$B$504,MATCH(B1192,Prodotti!$A$5:$A$504,0)),"Codice non trovato"))</f>
        <v/>
      </c>
      <c r="I1192" s="17" t="str">
        <f aca="false">IF(OR(D1192="",F1192=""),"",D1192*F1192)</f>
        <v/>
      </c>
      <c r="J1192" s="17" t="str">
        <f aca="false">IF(OR(C1192&lt;&gt;"Scarico",D1192="",F1192="",B1192=""),"",D1192*(F1192-IFERROR(INDEX(Prodotti!$F$5:$F$504,MATCH(B1192,Prodotti!$A$5:$A$504,0)),0)))</f>
        <v/>
      </c>
      <c r="K1192" s="19" t="str">
        <f aca="false">IF(B1192="","",IF(ISNA(MATCH(B1192,Prodotti!$A$5:$A$504,0)),"Codice non trovato",IF(OR(C1192="",D1192=""),"Manca tipo o quantità",IF(C1192="Scarico",IF(SUMIFS($D$5:D1192,$B$5:B1192,B1192,$C$5:C1192,"Carico")-SUMIFS($D$5:D1192,$B$5:B1192,B1192,$C$5:C1192,"Scarico")&lt;0,"Giacenza insufficiente",""),""))))</f>
        <v/>
      </c>
    </row>
    <row r="1193" customFormat="false" ht="15" hidden="false" customHeight="false" outlineLevel="0" collapsed="false">
      <c r="A1193" s="18"/>
      <c r="B1193" s="12"/>
      <c r="C1193" s="13"/>
      <c r="D1193" s="13"/>
      <c r="E1193" s="12"/>
      <c r="F1193" s="14"/>
      <c r="G1193" s="12"/>
      <c r="H1193" s="19" t="str">
        <f aca="false">IF(B1193="","",IFERROR(INDEX(Prodotti!$B$5:$B$504,MATCH(B1193,Prodotti!$A$5:$A$504,0)),"Codice non trovato"))</f>
        <v/>
      </c>
      <c r="I1193" s="17" t="str">
        <f aca="false">IF(OR(D1193="",F1193=""),"",D1193*F1193)</f>
        <v/>
      </c>
      <c r="J1193" s="17" t="str">
        <f aca="false">IF(OR(C1193&lt;&gt;"Scarico",D1193="",F1193="",B1193=""),"",D1193*(F1193-IFERROR(INDEX(Prodotti!$F$5:$F$504,MATCH(B1193,Prodotti!$A$5:$A$504,0)),0)))</f>
        <v/>
      </c>
      <c r="K1193" s="19" t="str">
        <f aca="false">IF(B1193="","",IF(ISNA(MATCH(B1193,Prodotti!$A$5:$A$504,0)),"Codice non trovato",IF(OR(C1193="",D1193=""),"Manca tipo o quantità",IF(C1193="Scarico",IF(SUMIFS($D$5:D1193,$B$5:B1193,B1193,$C$5:C1193,"Carico")-SUMIFS($D$5:D1193,$B$5:B1193,B1193,$C$5:C1193,"Scarico")&lt;0,"Giacenza insufficiente",""),""))))</f>
        <v/>
      </c>
    </row>
    <row r="1194" customFormat="false" ht="15" hidden="false" customHeight="false" outlineLevel="0" collapsed="false">
      <c r="A1194" s="18"/>
      <c r="B1194" s="12"/>
      <c r="C1194" s="13"/>
      <c r="D1194" s="13"/>
      <c r="E1194" s="12"/>
      <c r="F1194" s="14"/>
      <c r="G1194" s="12"/>
      <c r="H1194" s="19" t="str">
        <f aca="false">IF(B1194="","",IFERROR(INDEX(Prodotti!$B$5:$B$504,MATCH(B1194,Prodotti!$A$5:$A$504,0)),"Codice non trovato"))</f>
        <v/>
      </c>
      <c r="I1194" s="17" t="str">
        <f aca="false">IF(OR(D1194="",F1194=""),"",D1194*F1194)</f>
        <v/>
      </c>
      <c r="J1194" s="17" t="str">
        <f aca="false">IF(OR(C1194&lt;&gt;"Scarico",D1194="",F1194="",B1194=""),"",D1194*(F1194-IFERROR(INDEX(Prodotti!$F$5:$F$504,MATCH(B1194,Prodotti!$A$5:$A$504,0)),0)))</f>
        <v/>
      </c>
      <c r="K1194" s="19" t="str">
        <f aca="false">IF(B1194="","",IF(ISNA(MATCH(B1194,Prodotti!$A$5:$A$504,0)),"Codice non trovato",IF(OR(C1194="",D1194=""),"Manca tipo o quantità",IF(C1194="Scarico",IF(SUMIFS($D$5:D1194,$B$5:B1194,B1194,$C$5:C1194,"Carico")-SUMIFS($D$5:D1194,$B$5:B1194,B1194,$C$5:C1194,"Scarico")&lt;0,"Giacenza insufficiente",""),""))))</f>
        <v/>
      </c>
    </row>
    <row r="1195" customFormat="false" ht="15" hidden="false" customHeight="false" outlineLevel="0" collapsed="false">
      <c r="A1195" s="18"/>
      <c r="B1195" s="12"/>
      <c r="C1195" s="13"/>
      <c r="D1195" s="13"/>
      <c r="E1195" s="12"/>
      <c r="F1195" s="14"/>
      <c r="G1195" s="12"/>
      <c r="H1195" s="19" t="str">
        <f aca="false">IF(B1195="","",IFERROR(INDEX(Prodotti!$B$5:$B$504,MATCH(B1195,Prodotti!$A$5:$A$504,0)),"Codice non trovato"))</f>
        <v/>
      </c>
      <c r="I1195" s="17" t="str">
        <f aca="false">IF(OR(D1195="",F1195=""),"",D1195*F1195)</f>
        <v/>
      </c>
      <c r="J1195" s="17" t="str">
        <f aca="false">IF(OR(C1195&lt;&gt;"Scarico",D1195="",F1195="",B1195=""),"",D1195*(F1195-IFERROR(INDEX(Prodotti!$F$5:$F$504,MATCH(B1195,Prodotti!$A$5:$A$504,0)),0)))</f>
        <v/>
      </c>
      <c r="K1195" s="19" t="str">
        <f aca="false">IF(B1195="","",IF(ISNA(MATCH(B1195,Prodotti!$A$5:$A$504,0)),"Codice non trovato",IF(OR(C1195="",D1195=""),"Manca tipo o quantità",IF(C1195="Scarico",IF(SUMIFS($D$5:D1195,$B$5:B1195,B1195,$C$5:C1195,"Carico")-SUMIFS($D$5:D1195,$B$5:B1195,B1195,$C$5:C1195,"Scarico")&lt;0,"Giacenza insufficiente",""),""))))</f>
        <v/>
      </c>
    </row>
    <row r="1196" customFormat="false" ht="15" hidden="false" customHeight="false" outlineLevel="0" collapsed="false">
      <c r="A1196" s="18"/>
      <c r="B1196" s="12"/>
      <c r="C1196" s="13"/>
      <c r="D1196" s="13"/>
      <c r="E1196" s="12"/>
      <c r="F1196" s="14"/>
      <c r="G1196" s="12"/>
      <c r="H1196" s="19" t="str">
        <f aca="false">IF(B1196="","",IFERROR(INDEX(Prodotti!$B$5:$B$504,MATCH(B1196,Prodotti!$A$5:$A$504,0)),"Codice non trovato"))</f>
        <v/>
      </c>
      <c r="I1196" s="17" t="str">
        <f aca="false">IF(OR(D1196="",F1196=""),"",D1196*F1196)</f>
        <v/>
      </c>
      <c r="J1196" s="17" t="str">
        <f aca="false">IF(OR(C1196&lt;&gt;"Scarico",D1196="",F1196="",B1196=""),"",D1196*(F1196-IFERROR(INDEX(Prodotti!$F$5:$F$504,MATCH(B1196,Prodotti!$A$5:$A$504,0)),0)))</f>
        <v/>
      </c>
      <c r="K1196" s="19" t="str">
        <f aca="false">IF(B1196="","",IF(ISNA(MATCH(B1196,Prodotti!$A$5:$A$504,0)),"Codice non trovato",IF(OR(C1196="",D1196=""),"Manca tipo o quantità",IF(C1196="Scarico",IF(SUMIFS($D$5:D1196,$B$5:B1196,B1196,$C$5:C1196,"Carico")-SUMIFS($D$5:D1196,$B$5:B1196,B1196,$C$5:C1196,"Scarico")&lt;0,"Giacenza insufficiente",""),""))))</f>
        <v/>
      </c>
    </row>
    <row r="1197" customFormat="false" ht="15" hidden="false" customHeight="false" outlineLevel="0" collapsed="false">
      <c r="A1197" s="18"/>
      <c r="B1197" s="12"/>
      <c r="C1197" s="13"/>
      <c r="D1197" s="13"/>
      <c r="E1197" s="12"/>
      <c r="F1197" s="14"/>
      <c r="G1197" s="12"/>
      <c r="H1197" s="19" t="str">
        <f aca="false">IF(B1197="","",IFERROR(INDEX(Prodotti!$B$5:$B$504,MATCH(B1197,Prodotti!$A$5:$A$504,0)),"Codice non trovato"))</f>
        <v/>
      </c>
      <c r="I1197" s="17" t="str">
        <f aca="false">IF(OR(D1197="",F1197=""),"",D1197*F1197)</f>
        <v/>
      </c>
      <c r="J1197" s="17" t="str">
        <f aca="false">IF(OR(C1197&lt;&gt;"Scarico",D1197="",F1197="",B1197=""),"",D1197*(F1197-IFERROR(INDEX(Prodotti!$F$5:$F$504,MATCH(B1197,Prodotti!$A$5:$A$504,0)),0)))</f>
        <v/>
      </c>
      <c r="K1197" s="19" t="str">
        <f aca="false">IF(B1197="","",IF(ISNA(MATCH(B1197,Prodotti!$A$5:$A$504,0)),"Codice non trovato",IF(OR(C1197="",D1197=""),"Manca tipo o quantità",IF(C1197="Scarico",IF(SUMIFS($D$5:D1197,$B$5:B1197,B1197,$C$5:C1197,"Carico")-SUMIFS($D$5:D1197,$B$5:B1197,B1197,$C$5:C1197,"Scarico")&lt;0,"Giacenza insufficiente",""),""))))</f>
        <v/>
      </c>
    </row>
    <row r="1198" customFormat="false" ht="15" hidden="false" customHeight="false" outlineLevel="0" collapsed="false">
      <c r="A1198" s="18"/>
      <c r="B1198" s="12"/>
      <c r="C1198" s="13"/>
      <c r="D1198" s="13"/>
      <c r="E1198" s="12"/>
      <c r="F1198" s="14"/>
      <c r="G1198" s="12"/>
      <c r="H1198" s="19" t="str">
        <f aca="false">IF(B1198="","",IFERROR(INDEX(Prodotti!$B$5:$B$504,MATCH(B1198,Prodotti!$A$5:$A$504,0)),"Codice non trovato"))</f>
        <v/>
      </c>
      <c r="I1198" s="17" t="str">
        <f aca="false">IF(OR(D1198="",F1198=""),"",D1198*F1198)</f>
        <v/>
      </c>
      <c r="J1198" s="17" t="str">
        <f aca="false">IF(OR(C1198&lt;&gt;"Scarico",D1198="",F1198="",B1198=""),"",D1198*(F1198-IFERROR(INDEX(Prodotti!$F$5:$F$504,MATCH(B1198,Prodotti!$A$5:$A$504,0)),0)))</f>
        <v/>
      </c>
      <c r="K1198" s="19" t="str">
        <f aca="false">IF(B1198="","",IF(ISNA(MATCH(B1198,Prodotti!$A$5:$A$504,0)),"Codice non trovato",IF(OR(C1198="",D1198=""),"Manca tipo o quantità",IF(C1198="Scarico",IF(SUMIFS($D$5:D1198,$B$5:B1198,B1198,$C$5:C1198,"Carico")-SUMIFS($D$5:D1198,$B$5:B1198,B1198,$C$5:C1198,"Scarico")&lt;0,"Giacenza insufficiente",""),""))))</f>
        <v/>
      </c>
    </row>
    <row r="1199" customFormat="false" ht="15" hidden="false" customHeight="false" outlineLevel="0" collapsed="false">
      <c r="A1199" s="18"/>
      <c r="B1199" s="12"/>
      <c r="C1199" s="13"/>
      <c r="D1199" s="13"/>
      <c r="E1199" s="12"/>
      <c r="F1199" s="14"/>
      <c r="G1199" s="12"/>
      <c r="H1199" s="19" t="str">
        <f aca="false">IF(B1199="","",IFERROR(INDEX(Prodotti!$B$5:$B$504,MATCH(B1199,Prodotti!$A$5:$A$504,0)),"Codice non trovato"))</f>
        <v/>
      </c>
      <c r="I1199" s="17" t="str">
        <f aca="false">IF(OR(D1199="",F1199=""),"",D1199*F1199)</f>
        <v/>
      </c>
      <c r="J1199" s="17" t="str">
        <f aca="false">IF(OR(C1199&lt;&gt;"Scarico",D1199="",F1199="",B1199=""),"",D1199*(F1199-IFERROR(INDEX(Prodotti!$F$5:$F$504,MATCH(B1199,Prodotti!$A$5:$A$504,0)),0)))</f>
        <v/>
      </c>
      <c r="K1199" s="19" t="str">
        <f aca="false">IF(B1199="","",IF(ISNA(MATCH(B1199,Prodotti!$A$5:$A$504,0)),"Codice non trovato",IF(OR(C1199="",D1199=""),"Manca tipo o quantità",IF(C1199="Scarico",IF(SUMIFS($D$5:D1199,$B$5:B1199,B1199,$C$5:C1199,"Carico")-SUMIFS($D$5:D1199,$B$5:B1199,B1199,$C$5:C1199,"Scarico")&lt;0,"Giacenza insufficiente",""),""))))</f>
        <v/>
      </c>
    </row>
    <row r="1200" customFormat="false" ht="15" hidden="false" customHeight="false" outlineLevel="0" collapsed="false">
      <c r="A1200" s="18"/>
      <c r="B1200" s="12"/>
      <c r="C1200" s="13"/>
      <c r="D1200" s="13"/>
      <c r="E1200" s="12"/>
      <c r="F1200" s="14"/>
      <c r="G1200" s="12"/>
      <c r="H1200" s="19" t="str">
        <f aca="false">IF(B1200="","",IFERROR(INDEX(Prodotti!$B$5:$B$504,MATCH(B1200,Prodotti!$A$5:$A$504,0)),"Codice non trovato"))</f>
        <v/>
      </c>
      <c r="I1200" s="17" t="str">
        <f aca="false">IF(OR(D1200="",F1200=""),"",D1200*F1200)</f>
        <v/>
      </c>
      <c r="J1200" s="17" t="str">
        <f aca="false">IF(OR(C1200&lt;&gt;"Scarico",D1200="",F1200="",B1200=""),"",D1200*(F1200-IFERROR(INDEX(Prodotti!$F$5:$F$504,MATCH(B1200,Prodotti!$A$5:$A$504,0)),0)))</f>
        <v/>
      </c>
      <c r="K1200" s="19" t="str">
        <f aca="false">IF(B1200="","",IF(ISNA(MATCH(B1200,Prodotti!$A$5:$A$504,0)),"Codice non trovato",IF(OR(C1200="",D1200=""),"Manca tipo o quantità",IF(C1200="Scarico",IF(SUMIFS($D$5:D1200,$B$5:B1200,B1200,$C$5:C1200,"Carico")-SUMIFS($D$5:D1200,$B$5:B1200,B1200,$C$5:C1200,"Scarico")&lt;0,"Giacenza insufficiente",""),""))))</f>
        <v/>
      </c>
    </row>
    <row r="1201" customFormat="false" ht="15" hidden="false" customHeight="false" outlineLevel="0" collapsed="false">
      <c r="A1201" s="18"/>
      <c r="B1201" s="12"/>
      <c r="C1201" s="13"/>
      <c r="D1201" s="13"/>
      <c r="E1201" s="12"/>
      <c r="F1201" s="14"/>
      <c r="G1201" s="12"/>
      <c r="H1201" s="19" t="str">
        <f aca="false">IF(B1201="","",IFERROR(INDEX(Prodotti!$B$5:$B$504,MATCH(B1201,Prodotti!$A$5:$A$504,0)),"Codice non trovato"))</f>
        <v/>
      </c>
      <c r="I1201" s="17" t="str">
        <f aca="false">IF(OR(D1201="",F1201=""),"",D1201*F1201)</f>
        <v/>
      </c>
      <c r="J1201" s="17" t="str">
        <f aca="false">IF(OR(C1201&lt;&gt;"Scarico",D1201="",F1201="",B1201=""),"",D1201*(F1201-IFERROR(INDEX(Prodotti!$F$5:$F$504,MATCH(B1201,Prodotti!$A$5:$A$504,0)),0)))</f>
        <v/>
      </c>
      <c r="K1201" s="19" t="str">
        <f aca="false">IF(B1201="","",IF(ISNA(MATCH(B1201,Prodotti!$A$5:$A$504,0)),"Codice non trovato",IF(OR(C1201="",D1201=""),"Manca tipo o quantità",IF(C1201="Scarico",IF(SUMIFS($D$5:D1201,$B$5:B1201,B1201,$C$5:C1201,"Carico")-SUMIFS($D$5:D1201,$B$5:B1201,B1201,$C$5:C1201,"Scarico")&lt;0,"Giacenza insufficiente",""),""))))</f>
        <v/>
      </c>
    </row>
    <row r="1202" customFormat="false" ht="15" hidden="false" customHeight="false" outlineLevel="0" collapsed="false">
      <c r="A1202" s="18"/>
      <c r="B1202" s="12"/>
      <c r="C1202" s="13"/>
      <c r="D1202" s="13"/>
      <c r="E1202" s="12"/>
      <c r="F1202" s="14"/>
      <c r="G1202" s="12"/>
      <c r="H1202" s="19" t="str">
        <f aca="false">IF(B1202="","",IFERROR(INDEX(Prodotti!$B$5:$B$504,MATCH(B1202,Prodotti!$A$5:$A$504,0)),"Codice non trovato"))</f>
        <v/>
      </c>
      <c r="I1202" s="17" t="str">
        <f aca="false">IF(OR(D1202="",F1202=""),"",D1202*F1202)</f>
        <v/>
      </c>
      <c r="J1202" s="17" t="str">
        <f aca="false">IF(OR(C1202&lt;&gt;"Scarico",D1202="",F1202="",B1202=""),"",D1202*(F1202-IFERROR(INDEX(Prodotti!$F$5:$F$504,MATCH(B1202,Prodotti!$A$5:$A$504,0)),0)))</f>
        <v/>
      </c>
      <c r="K1202" s="19" t="str">
        <f aca="false">IF(B1202="","",IF(ISNA(MATCH(B1202,Prodotti!$A$5:$A$504,0)),"Codice non trovato",IF(OR(C1202="",D1202=""),"Manca tipo o quantità",IF(C1202="Scarico",IF(SUMIFS($D$5:D1202,$B$5:B1202,B1202,$C$5:C1202,"Carico")-SUMIFS($D$5:D1202,$B$5:B1202,B1202,$C$5:C1202,"Scarico")&lt;0,"Giacenza insufficiente",""),""))))</f>
        <v/>
      </c>
    </row>
    <row r="1203" customFormat="false" ht="15" hidden="false" customHeight="false" outlineLevel="0" collapsed="false">
      <c r="A1203" s="18"/>
      <c r="B1203" s="12"/>
      <c r="C1203" s="13"/>
      <c r="D1203" s="13"/>
      <c r="E1203" s="12"/>
      <c r="F1203" s="14"/>
      <c r="G1203" s="12"/>
      <c r="H1203" s="19" t="str">
        <f aca="false">IF(B1203="","",IFERROR(INDEX(Prodotti!$B$5:$B$504,MATCH(B1203,Prodotti!$A$5:$A$504,0)),"Codice non trovato"))</f>
        <v/>
      </c>
      <c r="I1203" s="17" t="str">
        <f aca="false">IF(OR(D1203="",F1203=""),"",D1203*F1203)</f>
        <v/>
      </c>
      <c r="J1203" s="17" t="str">
        <f aca="false">IF(OR(C1203&lt;&gt;"Scarico",D1203="",F1203="",B1203=""),"",D1203*(F1203-IFERROR(INDEX(Prodotti!$F$5:$F$504,MATCH(B1203,Prodotti!$A$5:$A$504,0)),0)))</f>
        <v/>
      </c>
      <c r="K1203" s="19" t="str">
        <f aca="false">IF(B1203="","",IF(ISNA(MATCH(B1203,Prodotti!$A$5:$A$504,0)),"Codice non trovato",IF(OR(C1203="",D1203=""),"Manca tipo o quantità",IF(C1203="Scarico",IF(SUMIFS($D$5:D1203,$B$5:B1203,B1203,$C$5:C1203,"Carico")-SUMIFS($D$5:D1203,$B$5:B1203,B1203,$C$5:C1203,"Scarico")&lt;0,"Giacenza insufficiente",""),""))))</f>
        <v/>
      </c>
    </row>
    <row r="1204" customFormat="false" ht="15" hidden="false" customHeight="false" outlineLevel="0" collapsed="false">
      <c r="A1204" s="18"/>
      <c r="B1204" s="12"/>
      <c r="C1204" s="13"/>
      <c r="D1204" s="13"/>
      <c r="E1204" s="12"/>
      <c r="F1204" s="14"/>
      <c r="G1204" s="12"/>
      <c r="H1204" s="19" t="str">
        <f aca="false">IF(B1204="","",IFERROR(INDEX(Prodotti!$B$5:$B$504,MATCH(B1204,Prodotti!$A$5:$A$504,0)),"Codice non trovato"))</f>
        <v/>
      </c>
      <c r="I1204" s="17" t="str">
        <f aca="false">IF(OR(D1204="",F1204=""),"",D1204*F1204)</f>
        <v/>
      </c>
      <c r="J1204" s="17" t="str">
        <f aca="false">IF(OR(C1204&lt;&gt;"Scarico",D1204="",F1204="",B1204=""),"",D1204*(F1204-IFERROR(INDEX(Prodotti!$F$5:$F$504,MATCH(B1204,Prodotti!$A$5:$A$504,0)),0)))</f>
        <v/>
      </c>
      <c r="K1204" s="19" t="str">
        <f aca="false">IF(B1204="","",IF(ISNA(MATCH(B1204,Prodotti!$A$5:$A$504,0)),"Codice non trovato",IF(OR(C1204="",D1204=""),"Manca tipo o quantità",IF(C1204="Scarico",IF(SUMIFS($D$5:D1204,$B$5:B1204,B1204,$C$5:C1204,"Carico")-SUMIFS($D$5:D1204,$B$5:B1204,B1204,$C$5:C1204,"Scarico")&lt;0,"Giacenza insufficiente",""),""))))</f>
        <v/>
      </c>
    </row>
    <row r="1205" customFormat="false" ht="15" hidden="false" customHeight="false" outlineLevel="0" collapsed="false">
      <c r="A1205" s="18"/>
      <c r="B1205" s="12"/>
      <c r="C1205" s="13"/>
      <c r="D1205" s="13"/>
      <c r="E1205" s="12"/>
      <c r="F1205" s="14"/>
      <c r="G1205" s="12"/>
      <c r="H1205" s="19" t="str">
        <f aca="false">IF(B1205="","",IFERROR(INDEX(Prodotti!$B$5:$B$504,MATCH(B1205,Prodotti!$A$5:$A$504,0)),"Codice non trovato"))</f>
        <v/>
      </c>
      <c r="I1205" s="17" t="str">
        <f aca="false">IF(OR(D1205="",F1205=""),"",D1205*F1205)</f>
        <v/>
      </c>
      <c r="J1205" s="17" t="str">
        <f aca="false">IF(OR(C1205&lt;&gt;"Scarico",D1205="",F1205="",B1205=""),"",D1205*(F1205-IFERROR(INDEX(Prodotti!$F$5:$F$504,MATCH(B1205,Prodotti!$A$5:$A$504,0)),0)))</f>
        <v/>
      </c>
      <c r="K1205" s="19" t="str">
        <f aca="false">IF(B1205="","",IF(ISNA(MATCH(B1205,Prodotti!$A$5:$A$504,0)),"Codice non trovato",IF(OR(C1205="",D1205=""),"Manca tipo o quantità",IF(C1205="Scarico",IF(SUMIFS($D$5:D1205,$B$5:B1205,B1205,$C$5:C1205,"Carico")-SUMIFS($D$5:D1205,$B$5:B1205,B1205,$C$5:C1205,"Scarico")&lt;0,"Giacenza insufficiente",""),""))))</f>
        <v/>
      </c>
    </row>
    <row r="1206" customFormat="false" ht="15" hidden="false" customHeight="false" outlineLevel="0" collapsed="false">
      <c r="A1206" s="18"/>
      <c r="B1206" s="12"/>
      <c r="C1206" s="13"/>
      <c r="D1206" s="13"/>
      <c r="E1206" s="12"/>
      <c r="F1206" s="14"/>
      <c r="G1206" s="12"/>
      <c r="H1206" s="19" t="str">
        <f aca="false">IF(B1206="","",IFERROR(INDEX(Prodotti!$B$5:$B$504,MATCH(B1206,Prodotti!$A$5:$A$504,0)),"Codice non trovato"))</f>
        <v/>
      </c>
      <c r="I1206" s="17" t="str">
        <f aca="false">IF(OR(D1206="",F1206=""),"",D1206*F1206)</f>
        <v/>
      </c>
      <c r="J1206" s="17" t="str">
        <f aca="false">IF(OR(C1206&lt;&gt;"Scarico",D1206="",F1206="",B1206=""),"",D1206*(F1206-IFERROR(INDEX(Prodotti!$F$5:$F$504,MATCH(B1206,Prodotti!$A$5:$A$504,0)),0)))</f>
        <v/>
      </c>
      <c r="K1206" s="19" t="str">
        <f aca="false">IF(B1206="","",IF(ISNA(MATCH(B1206,Prodotti!$A$5:$A$504,0)),"Codice non trovato",IF(OR(C1206="",D1206=""),"Manca tipo o quantità",IF(C1206="Scarico",IF(SUMIFS($D$5:D1206,$B$5:B1206,B1206,$C$5:C1206,"Carico")-SUMIFS($D$5:D1206,$B$5:B1206,B1206,$C$5:C1206,"Scarico")&lt;0,"Giacenza insufficiente",""),""))))</f>
        <v/>
      </c>
    </row>
    <row r="1207" customFormat="false" ht="15" hidden="false" customHeight="false" outlineLevel="0" collapsed="false">
      <c r="A1207" s="18"/>
      <c r="B1207" s="12"/>
      <c r="C1207" s="13"/>
      <c r="D1207" s="13"/>
      <c r="E1207" s="12"/>
      <c r="F1207" s="14"/>
      <c r="G1207" s="12"/>
      <c r="H1207" s="19" t="str">
        <f aca="false">IF(B1207="","",IFERROR(INDEX(Prodotti!$B$5:$B$504,MATCH(B1207,Prodotti!$A$5:$A$504,0)),"Codice non trovato"))</f>
        <v/>
      </c>
      <c r="I1207" s="17" t="str">
        <f aca="false">IF(OR(D1207="",F1207=""),"",D1207*F1207)</f>
        <v/>
      </c>
      <c r="J1207" s="17" t="str">
        <f aca="false">IF(OR(C1207&lt;&gt;"Scarico",D1207="",F1207="",B1207=""),"",D1207*(F1207-IFERROR(INDEX(Prodotti!$F$5:$F$504,MATCH(B1207,Prodotti!$A$5:$A$504,0)),0)))</f>
        <v/>
      </c>
      <c r="K1207" s="19" t="str">
        <f aca="false">IF(B1207="","",IF(ISNA(MATCH(B1207,Prodotti!$A$5:$A$504,0)),"Codice non trovato",IF(OR(C1207="",D1207=""),"Manca tipo o quantità",IF(C1207="Scarico",IF(SUMIFS($D$5:D1207,$B$5:B1207,B1207,$C$5:C1207,"Carico")-SUMIFS($D$5:D1207,$B$5:B1207,B1207,$C$5:C1207,"Scarico")&lt;0,"Giacenza insufficiente",""),""))))</f>
        <v/>
      </c>
    </row>
    <row r="1208" customFormat="false" ht="15" hidden="false" customHeight="false" outlineLevel="0" collapsed="false">
      <c r="A1208" s="18"/>
      <c r="B1208" s="12"/>
      <c r="C1208" s="13"/>
      <c r="D1208" s="13"/>
      <c r="E1208" s="12"/>
      <c r="F1208" s="14"/>
      <c r="G1208" s="12"/>
      <c r="H1208" s="19" t="str">
        <f aca="false">IF(B1208="","",IFERROR(INDEX(Prodotti!$B$5:$B$504,MATCH(B1208,Prodotti!$A$5:$A$504,0)),"Codice non trovato"))</f>
        <v/>
      </c>
      <c r="I1208" s="17" t="str">
        <f aca="false">IF(OR(D1208="",F1208=""),"",D1208*F1208)</f>
        <v/>
      </c>
      <c r="J1208" s="17" t="str">
        <f aca="false">IF(OR(C1208&lt;&gt;"Scarico",D1208="",F1208="",B1208=""),"",D1208*(F1208-IFERROR(INDEX(Prodotti!$F$5:$F$504,MATCH(B1208,Prodotti!$A$5:$A$504,0)),0)))</f>
        <v/>
      </c>
      <c r="K1208" s="19" t="str">
        <f aca="false">IF(B1208="","",IF(ISNA(MATCH(B1208,Prodotti!$A$5:$A$504,0)),"Codice non trovato",IF(OR(C1208="",D1208=""),"Manca tipo o quantità",IF(C1208="Scarico",IF(SUMIFS($D$5:D1208,$B$5:B1208,B1208,$C$5:C1208,"Carico")-SUMIFS($D$5:D1208,$B$5:B1208,B1208,$C$5:C1208,"Scarico")&lt;0,"Giacenza insufficiente",""),""))))</f>
        <v/>
      </c>
    </row>
    <row r="1209" customFormat="false" ht="15" hidden="false" customHeight="false" outlineLevel="0" collapsed="false">
      <c r="A1209" s="18"/>
      <c r="B1209" s="12"/>
      <c r="C1209" s="13"/>
      <c r="D1209" s="13"/>
      <c r="E1209" s="12"/>
      <c r="F1209" s="14"/>
      <c r="G1209" s="12"/>
      <c r="H1209" s="19" t="str">
        <f aca="false">IF(B1209="","",IFERROR(INDEX(Prodotti!$B$5:$B$504,MATCH(B1209,Prodotti!$A$5:$A$504,0)),"Codice non trovato"))</f>
        <v/>
      </c>
      <c r="I1209" s="17" t="str">
        <f aca="false">IF(OR(D1209="",F1209=""),"",D1209*F1209)</f>
        <v/>
      </c>
      <c r="J1209" s="17" t="str">
        <f aca="false">IF(OR(C1209&lt;&gt;"Scarico",D1209="",F1209="",B1209=""),"",D1209*(F1209-IFERROR(INDEX(Prodotti!$F$5:$F$504,MATCH(B1209,Prodotti!$A$5:$A$504,0)),0)))</f>
        <v/>
      </c>
      <c r="K1209" s="19" t="str">
        <f aca="false">IF(B1209="","",IF(ISNA(MATCH(B1209,Prodotti!$A$5:$A$504,0)),"Codice non trovato",IF(OR(C1209="",D1209=""),"Manca tipo o quantità",IF(C1209="Scarico",IF(SUMIFS($D$5:D1209,$B$5:B1209,B1209,$C$5:C1209,"Carico")-SUMIFS($D$5:D1209,$B$5:B1209,B1209,$C$5:C1209,"Scarico")&lt;0,"Giacenza insufficiente",""),""))))</f>
        <v/>
      </c>
    </row>
    <row r="1210" customFormat="false" ht="15" hidden="false" customHeight="false" outlineLevel="0" collapsed="false">
      <c r="A1210" s="18"/>
      <c r="B1210" s="12"/>
      <c r="C1210" s="13"/>
      <c r="D1210" s="13"/>
      <c r="E1210" s="12"/>
      <c r="F1210" s="14"/>
      <c r="G1210" s="12"/>
      <c r="H1210" s="19" t="str">
        <f aca="false">IF(B1210="","",IFERROR(INDEX(Prodotti!$B$5:$B$504,MATCH(B1210,Prodotti!$A$5:$A$504,0)),"Codice non trovato"))</f>
        <v/>
      </c>
      <c r="I1210" s="17" t="str">
        <f aca="false">IF(OR(D1210="",F1210=""),"",D1210*F1210)</f>
        <v/>
      </c>
      <c r="J1210" s="17" t="str">
        <f aca="false">IF(OR(C1210&lt;&gt;"Scarico",D1210="",F1210="",B1210=""),"",D1210*(F1210-IFERROR(INDEX(Prodotti!$F$5:$F$504,MATCH(B1210,Prodotti!$A$5:$A$504,0)),0)))</f>
        <v/>
      </c>
      <c r="K1210" s="19" t="str">
        <f aca="false">IF(B1210="","",IF(ISNA(MATCH(B1210,Prodotti!$A$5:$A$504,0)),"Codice non trovato",IF(OR(C1210="",D1210=""),"Manca tipo o quantità",IF(C1210="Scarico",IF(SUMIFS($D$5:D1210,$B$5:B1210,B1210,$C$5:C1210,"Carico")-SUMIFS($D$5:D1210,$B$5:B1210,B1210,$C$5:C1210,"Scarico")&lt;0,"Giacenza insufficiente",""),""))))</f>
        <v/>
      </c>
    </row>
    <row r="1211" customFormat="false" ht="15" hidden="false" customHeight="false" outlineLevel="0" collapsed="false">
      <c r="A1211" s="18"/>
      <c r="B1211" s="12"/>
      <c r="C1211" s="13"/>
      <c r="D1211" s="13"/>
      <c r="E1211" s="12"/>
      <c r="F1211" s="14"/>
      <c r="G1211" s="12"/>
      <c r="H1211" s="19" t="str">
        <f aca="false">IF(B1211="","",IFERROR(INDEX(Prodotti!$B$5:$B$504,MATCH(B1211,Prodotti!$A$5:$A$504,0)),"Codice non trovato"))</f>
        <v/>
      </c>
      <c r="I1211" s="17" t="str">
        <f aca="false">IF(OR(D1211="",F1211=""),"",D1211*F1211)</f>
        <v/>
      </c>
      <c r="J1211" s="17" t="str">
        <f aca="false">IF(OR(C1211&lt;&gt;"Scarico",D1211="",F1211="",B1211=""),"",D1211*(F1211-IFERROR(INDEX(Prodotti!$F$5:$F$504,MATCH(B1211,Prodotti!$A$5:$A$504,0)),0)))</f>
        <v/>
      </c>
      <c r="K1211" s="19" t="str">
        <f aca="false">IF(B1211="","",IF(ISNA(MATCH(B1211,Prodotti!$A$5:$A$504,0)),"Codice non trovato",IF(OR(C1211="",D1211=""),"Manca tipo o quantità",IF(C1211="Scarico",IF(SUMIFS($D$5:D1211,$B$5:B1211,B1211,$C$5:C1211,"Carico")-SUMIFS($D$5:D1211,$B$5:B1211,B1211,$C$5:C1211,"Scarico")&lt;0,"Giacenza insufficiente",""),""))))</f>
        <v/>
      </c>
    </row>
    <row r="1212" customFormat="false" ht="15" hidden="false" customHeight="false" outlineLevel="0" collapsed="false">
      <c r="A1212" s="18"/>
      <c r="B1212" s="12"/>
      <c r="C1212" s="13"/>
      <c r="D1212" s="13"/>
      <c r="E1212" s="12"/>
      <c r="F1212" s="14"/>
      <c r="G1212" s="12"/>
      <c r="H1212" s="19" t="str">
        <f aca="false">IF(B1212="","",IFERROR(INDEX(Prodotti!$B$5:$B$504,MATCH(B1212,Prodotti!$A$5:$A$504,0)),"Codice non trovato"))</f>
        <v/>
      </c>
      <c r="I1212" s="17" t="str">
        <f aca="false">IF(OR(D1212="",F1212=""),"",D1212*F1212)</f>
        <v/>
      </c>
      <c r="J1212" s="17" t="str">
        <f aca="false">IF(OR(C1212&lt;&gt;"Scarico",D1212="",F1212="",B1212=""),"",D1212*(F1212-IFERROR(INDEX(Prodotti!$F$5:$F$504,MATCH(B1212,Prodotti!$A$5:$A$504,0)),0)))</f>
        <v/>
      </c>
      <c r="K1212" s="19" t="str">
        <f aca="false">IF(B1212="","",IF(ISNA(MATCH(B1212,Prodotti!$A$5:$A$504,0)),"Codice non trovato",IF(OR(C1212="",D1212=""),"Manca tipo o quantità",IF(C1212="Scarico",IF(SUMIFS($D$5:D1212,$B$5:B1212,B1212,$C$5:C1212,"Carico")-SUMIFS($D$5:D1212,$B$5:B1212,B1212,$C$5:C1212,"Scarico")&lt;0,"Giacenza insufficiente",""),""))))</f>
        <v/>
      </c>
    </row>
    <row r="1213" customFormat="false" ht="15" hidden="false" customHeight="false" outlineLevel="0" collapsed="false">
      <c r="A1213" s="18"/>
      <c r="B1213" s="12"/>
      <c r="C1213" s="13"/>
      <c r="D1213" s="13"/>
      <c r="E1213" s="12"/>
      <c r="F1213" s="14"/>
      <c r="G1213" s="12"/>
      <c r="H1213" s="19" t="str">
        <f aca="false">IF(B1213="","",IFERROR(INDEX(Prodotti!$B$5:$B$504,MATCH(B1213,Prodotti!$A$5:$A$504,0)),"Codice non trovato"))</f>
        <v/>
      </c>
      <c r="I1213" s="17" t="str">
        <f aca="false">IF(OR(D1213="",F1213=""),"",D1213*F1213)</f>
        <v/>
      </c>
      <c r="J1213" s="17" t="str">
        <f aca="false">IF(OR(C1213&lt;&gt;"Scarico",D1213="",F1213="",B1213=""),"",D1213*(F1213-IFERROR(INDEX(Prodotti!$F$5:$F$504,MATCH(B1213,Prodotti!$A$5:$A$504,0)),0)))</f>
        <v/>
      </c>
      <c r="K1213" s="19" t="str">
        <f aca="false">IF(B1213="","",IF(ISNA(MATCH(B1213,Prodotti!$A$5:$A$504,0)),"Codice non trovato",IF(OR(C1213="",D1213=""),"Manca tipo o quantità",IF(C1213="Scarico",IF(SUMIFS($D$5:D1213,$B$5:B1213,B1213,$C$5:C1213,"Carico")-SUMIFS($D$5:D1213,$B$5:B1213,B1213,$C$5:C1213,"Scarico")&lt;0,"Giacenza insufficiente",""),""))))</f>
        <v/>
      </c>
    </row>
    <row r="1214" customFormat="false" ht="15" hidden="false" customHeight="false" outlineLevel="0" collapsed="false">
      <c r="A1214" s="18"/>
      <c r="B1214" s="12"/>
      <c r="C1214" s="13"/>
      <c r="D1214" s="13"/>
      <c r="E1214" s="12"/>
      <c r="F1214" s="14"/>
      <c r="G1214" s="12"/>
      <c r="H1214" s="19" t="str">
        <f aca="false">IF(B1214="","",IFERROR(INDEX(Prodotti!$B$5:$B$504,MATCH(B1214,Prodotti!$A$5:$A$504,0)),"Codice non trovato"))</f>
        <v/>
      </c>
      <c r="I1214" s="17" t="str">
        <f aca="false">IF(OR(D1214="",F1214=""),"",D1214*F1214)</f>
        <v/>
      </c>
      <c r="J1214" s="17" t="str">
        <f aca="false">IF(OR(C1214&lt;&gt;"Scarico",D1214="",F1214="",B1214=""),"",D1214*(F1214-IFERROR(INDEX(Prodotti!$F$5:$F$504,MATCH(B1214,Prodotti!$A$5:$A$504,0)),0)))</f>
        <v/>
      </c>
      <c r="K1214" s="19" t="str">
        <f aca="false">IF(B1214="","",IF(ISNA(MATCH(B1214,Prodotti!$A$5:$A$504,0)),"Codice non trovato",IF(OR(C1214="",D1214=""),"Manca tipo o quantità",IF(C1214="Scarico",IF(SUMIFS($D$5:D1214,$B$5:B1214,B1214,$C$5:C1214,"Carico")-SUMIFS($D$5:D1214,$B$5:B1214,B1214,$C$5:C1214,"Scarico")&lt;0,"Giacenza insufficiente",""),""))))</f>
        <v/>
      </c>
    </row>
    <row r="1215" customFormat="false" ht="15" hidden="false" customHeight="false" outlineLevel="0" collapsed="false">
      <c r="A1215" s="18"/>
      <c r="B1215" s="12"/>
      <c r="C1215" s="13"/>
      <c r="D1215" s="13"/>
      <c r="E1215" s="12"/>
      <c r="F1215" s="14"/>
      <c r="G1215" s="12"/>
      <c r="H1215" s="19" t="str">
        <f aca="false">IF(B1215="","",IFERROR(INDEX(Prodotti!$B$5:$B$504,MATCH(B1215,Prodotti!$A$5:$A$504,0)),"Codice non trovato"))</f>
        <v/>
      </c>
      <c r="I1215" s="17" t="str">
        <f aca="false">IF(OR(D1215="",F1215=""),"",D1215*F1215)</f>
        <v/>
      </c>
      <c r="J1215" s="17" t="str">
        <f aca="false">IF(OR(C1215&lt;&gt;"Scarico",D1215="",F1215="",B1215=""),"",D1215*(F1215-IFERROR(INDEX(Prodotti!$F$5:$F$504,MATCH(B1215,Prodotti!$A$5:$A$504,0)),0)))</f>
        <v/>
      </c>
      <c r="K1215" s="19" t="str">
        <f aca="false">IF(B1215="","",IF(ISNA(MATCH(B1215,Prodotti!$A$5:$A$504,0)),"Codice non trovato",IF(OR(C1215="",D1215=""),"Manca tipo o quantità",IF(C1215="Scarico",IF(SUMIFS($D$5:D1215,$B$5:B1215,B1215,$C$5:C1215,"Carico")-SUMIFS($D$5:D1215,$B$5:B1215,B1215,$C$5:C1215,"Scarico")&lt;0,"Giacenza insufficiente",""),""))))</f>
        <v/>
      </c>
    </row>
    <row r="1216" customFormat="false" ht="15" hidden="false" customHeight="false" outlineLevel="0" collapsed="false">
      <c r="A1216" s="18"/>
      <c r="B1216" s="12"/>
      <c r="C1216" s="13"/>
      <c r="D1216" s="13"/>
      <c r="E1216" s="12"/>
      <c r="F1216" s="14"/>
      <c r="G1216" s="12"/>
      <c r="H1216" s="19" t="str">
        <f aca="false">IF(B1216="","",IFERROR(INDEX(Prodotti!$B$5:$B$504,MATCH(B1216,Prodotti!$A$5:$A$504,0)),"Codice non trovato"))</f>
        <v/>
      </c>
      <c r="I1216" s="17" t="str">
        <f aca="false">IF(OR(D1216="",F1216=""),"",D1216*F1216)</f>
        <v/>
      </c>
      <c r="J1216" s="17" t="str">
        <f aca="false">IF(OR(C1216&lt;&gt;"Scarico",D1216="",F1216="",B1216=""),"",D1216*(F1216-IFERROR(INDEX(Prodotti!$F$5:$F$504,MATCH(B1216,Prodotti!$A$5:$A$504,0)),0)))</f>
        <v/>
      </c>
      <c r="K1216" s="19" t="str">
        <f aca="false">IF(B1216="","",IF(ISNA(MATCH(B1216,Prodotti!$A$5:$A$504,0)),"Codice non trovato",IF(OR(C1216="",D1216=""),"Manca tipo o quantità",IF(C1216="Scarico",IF(SUMIFS($D$5:D1216,$B$5:B1216,B1216,$C$5:C1216,"Carico")-SUMIFS($D$5:D1216,$B$5:B1216,B1216,$C$5:C1216,"Scarico")&lt;0,"Giacenza insufficiente",""),""))))</f>
        <v/>
      </c>
    </row>
    <row r="1217" customFormat="false" ht="15" hidden="false" customHeight="false" outlineLevel="0" collapsed="false">
      <c r="A1217" s="18"/>
      <c r="B1217" s="12"/>
      <c r="C1217" s="13"/>
      <c r="D1217" s="13"/>
      <c r="E1217" s="12"/>
      <c r="F1217" s="14"/>
      <c r="G1217" s="12"/>
      <c r="H1217" s="19" t="str">
        <f aca="false">IF(B1217="","",IFERROR(INDEX(Prodotti!$B$5:$B$504,MATCH(B1217,Prodotti!$A$5:$A$504,0)),"Codice non trovato"))</f>
        <v/>
      </c>
      <c r="I1217" s="17" t="str">
        <f aca="false">IF(OR(D1217="",F1217=""),"",D1217*F1217)</f>
        <v/>
      </c>
      <c r="J1217" s="17" t="str">
        <f aca="false">IF(OR(C1217&lt;&gt;"Scarico",D1217="",F1217="",B1217=""),"",D1217*(F1217-IFERROR(INDEX(Prodotti!$F$5:$F$504,MATCH(B1217,Prodotti!$A$5:$A$504,0)),0)))</f>
        <v/>
      </c>
      <c r="K1217" s="19" t="str">
        <f aca="false">IF(B1217="","",IF(ISNA(MATCH(B1217,Prodotti!$A$5:$A$504,0)),"Codice non trovato",IF(OR(C1217="",D1217=""),"Manca tipo o quantità",IF(C1217="Scarico",IF(SUMIFS($D$5:D1217,$B$5:B1217,B1217,$C$5:C1217,"Carico")-SUMIFS($D$5:D1217,$B$5:B1217,B1217,$C$5:C1217,"Scarico")&lt;0,"Giacenza insufficiente",""),""))))</f>
        <v/>
      </c>
    </row>
    <row r="1218" customFormat="false" ht="15" hidden="false" customHeight="false" outlineLevel="0" collapsed="false">
      <c r="A1218" s="18"/>
      <c r="B1218" s="12"/>
      <c r="C1218" s="13"/>
      <c r="D1218" s="13"/>
      <c r="E1218" s="12"/>
      <c r="F1218" s="14"/>
      <c r="G1218" s="12"/>
      <c r="H1218" s="19" t="str">
        <f aca="false">IF(B1218="","",IFERROR(INDEX(Prodotti!$B$5:$B$504,MATCH(B1218,Prodotti!$A$5:$A$504,0)),"Codice non trovato"))</f>
        <v/>
      </c>
      <c r="I1218" s="17" t="str">
        <f aca="false">IF(OR(D1218="",F1218=""),"",D1218*F1218)</f>
        <v/>
      </c>
      <c r="J1218" s="17" t="str">
        <f aca="false">IF(OR(C1218&lt;&gt;"Scarico",D1218="",F1218="",B1218=""),"",D1218*(F1218-IFERROR(INDEX(Prodotti!$F$5:$F$504,MATCH(B1218,Prodotti!$A$5:$A$504,0)),0)))</f>
        <v/>
      </c>
      <c r="K1218" s="19" t="str">
        <f aca="false">IF(B1218="","",IF(ISNA(MATCH(B1218,Prodotti!$A$5:$A$504,0)),"Codice non trovato",IF(OR(C1218="",D1218=""),"Manca tipo o quantità",IF(C1218="Scarico",IF(SUMIFS($D$5:D1218,$B$5:B1218,B1218,$C$5:C1218,"Carico")-SUMIFS($D$5:D1218,$B$5:B1218,B1218,$C$5:C1218,"Scarico")&lt;0,"Giacenza insufficiente",""),""))))</f>
        <v/>
      </c>
    </row>
    <row r="1219" customFormat="false" ht="15" hidden="false" customHeight="false" outlineLevel="0" collapsed="false">
      <c r="A1219" s="18"/>
      <c r="B1219" s="12"/>
      <c r="C1219" s="13"/>
      <c r="D1219" s="13"/>
      <c r="E1219" s="12"/>
      <c r="F1219" s="14"/>
      <c r="G1219" s="12"/>
      <c r="H1219" s="19" t="str">
        <f aca="false">IF(B1219="","",IFERROR(INDEX(Prodotti!$B$5:$B$504,MATCH(B1219,Prodotti!$A$5:$A$504,0)),"Codice non trovato"))</f>
        <v/>
      </c>
      <c r="I1219" s="17" t="str">
        <f aca="false">IF(OR(D1219="",F1219=""),"",D1219*F1219)</f>
        <v/>
      </c>
      <c r="J1219" s="17" t="str">
        <f aca="false">IF(OR(C1219&lt;&gt;"Scarico",D1219="",F1219="",B1219=""),"",D1219*(F1219-IFERROR(INDEX(Prodotti!$F$5:$F$504,MATCH(B1219,Prodotti!$A$5:$A$504,0)),0)))</f>
        <v/>
      </c>
      <c r="K1219" s="19" t="str">
        <f aca="false">IF(B1219="","",IF(ISNA(MATCH(B1219,Prodotti!$A$5:$A$504,0)),"Codice non trovato",IF(OR(C1219="",D1219=""),"Manca tipo o quantità",IF(C1219="Scarico",IF(SUMIFS($D$5:D1219,$B$5:B1219,B1219,$C$5:C1219,"Carico")-SUMIFS($D$5:D1219,$B$5:B1219,B1219,$C$5:C1219,"Scarico")&lt;0,"Giacenza insufficiente",""),""))))</f>
        <v/>
      </c>
    </row>
    <row r="1220" customFormat="false" ht="15" hidden="false" customHeight="false" outlineLevel="0" collapsed="false">
      <c r="A1220" s="18"/>
      <c r="B1220" s="12"/>
      <c r="C1220" s="13"/>
      <c r="D1220" s="13"/>
      <c r="E1220" s="12"/>
      <c r="F1220" s="14"/>
      <c r="G1220" s="12"/>
      <c r="H1220" s="19" t="str">
        <f aca="false">IF(B1220="","",IFERROR(INDEX(Prodotti!$B$5:$B$504,MATCH(B1220,Prodotti!$A$5:$A$504,0)),"Codice non trovato"))</f>
        <v/>
      </c>
      <c r="I1220" s="17" t="str">
        <f aca="false">IF(OR(D1220="",F1220=""),"",D1220*F1220)</f>
        <v/>
      </c>
      <c r="J1220" s="17" t="str">
        <f aca="false">IF(OR(C1220&lt;&gt;"Scarico",D1220="",F1220="",B1220=""),"",D1220*(F1220-IFERROR(INDEX(Prodotti!$F$5:$F$504,MATCH(B1220,Prodotti!$A$5:$A$504,0)),0)))</f>
        <v/>
      </c>
      <c r="K1220" s="19" t="str">
        <f aca="false">IF(B1220="","",IF(ISNA(MATCH(B1220,Prodotti!$A$5:$A$504,0)),"Codice non trovato",IF(OR(C1220="",D1220=""),"Manca tipo o quantità",IF(C1220="Scarico",IF(SUMIFS($D$5:D1220,$B$5:B1220,B1220,$C$5:C1220,"Carico")-SUMIFS($D$5:D1220,$B$5:B1220,B1220,$C$5:C1220,"Scarico")&lt;0,"Giacenza insufficiente",""),""))))</f>
        <v/>
      </c>
    </row>
    <row r="1221" customFormat="false" ht="15" hidden="false" customHeight="false" outlineLevel="0" collapsed="false">
      <c r="A1221" s="18"/>
      <c r="B1221" s="12"/>
      <c r="C1221" s="13"/>
      <c r="D1221" s="13"/>
      <c r="E1221" s="12"/>
      <c r="F1221" s="14"/>
      <c r="G1221" s="12"/>
      <c r="H1221" s="19" t="str">
        <f aca="false">IF(B1221="","",IFERROR(INDEX(Prodotti!$B$5:$B$504,MATCH(B1221,Prodotti!$A$5:$A$504,0)),"Codice non trovato"))</f>
        <v/>
      </c>
      <c r="I1221" s="17" t="str">
        <f aca="false">IF(OR(D1221="",F1221=""),"",D1221*F1221)</f>
        <v/>
      </c>
      <c r="J1221" s="17" t="str">
        <f aca="false">IF(OR(C1221&lt;&gt;"Scarico",D1221="",F1221="",B1221=""),"",D1221*(F1221-IFERROR(INDEX(Prodotti!$F$5:$F$504,MATCH(B1221,Prodotti!$A$5:$A$504,0)),0)))</f>
        <v/>
      </c>
      <c r="K1221" s="19" t="str">
        <f aca="false">IF(B1221="","",IF(ISNA(MATCH(B1221,Prodotti!$A$5:$A$504,0)),"Codice non trovato",IF(OR(C1221="",D1221=""),"Manca tipo o quantità",IF(C1221="Scarico",IF(SUMIFS($D$5:D1221,$B$5:B1221,B1221,$C$5:C1221,"Carico")-SUMIFS($D$5:D1221,$B$5:B1221,B1221,$C$5:C1221,"Scarico")&lt;0,"Giacenza insufficiente",""),""))))</f>
        <v/>
      </c>
    </row>
    <row r="1222" customFormat="false" ht="15" hidden="false" customHeight="false" outlineLevel="0" collapsed="false">
      <c r="A1222" s="18"/>
      <c r="B1222" s="12"/>
      <c r="C1222" s="13"/>
      <c r="D1222" s="13"/>
      <c r="E1222" s="12"/>
      <c r="F1222" s="14"/>
      <c r="G1222" s="12"/>
      <c r="H1222" s="19" t="str">
        <f aca="false">IF(B1222="","",IFERROR(INDEX(Prodotti!$B$5:$B$504,MATCH(B1222,Prodotti!$A$5:$A$504,0)),"Codice non trovato"))</f>
        <v/>
      </c>
      <c r="I1222" s="17" t="str">
        <f aca="false">IF(OR(D1222="",F1222=""),"",D1222*F1222)</f>
        <v/>
      </c>
      <c r="J1222" s="17" t="str">
        <f aca="false">IF(OR(C1222&lt;&gt;"Scarico",D1222="",F1222="",B1222=""),"",D1222*(F1222-IFERROR(INDEX(Prodotti!$F$5:$F$504,MATCH(B1222,Prodotti!$A$5:$A$504,0)),0)))</f>
        <v/>
      </c>
      <c r="K1222" s="19" t="str">
        <f aca="false">IF(B1222="","",IF(ISNA(MATCH(B1222,Prodotti!$A$5:$A$504,0)),"Codice non trovato",IF(OR(C1222="",D1222=""),"Manca tipo o quantità",IF(C1222="Scarico",IF(SUMIFS($D$5:D1222,$B$5:B1222,B1222,$C$5:C1222,"Carico")-SUMIFS($D$5:D1222,$B$5:B1222,B1222,$C$5:C1222,"Scarico")&lt;0,"Giacenza insufficiente",""),""))))</f>
        <v/>
      </c>
    </row>
    <row r="1223" customFormat="false" ht="15" hidden="false" customHeight="false" outlineLevel="0" collapsed="false">
      <c r="A1223" s="18"/>
      <c r="B1223" s="12"/>
      <c r="C1223" s="13"/>
      <c r="D1223" s="13"/>
      <c r="E1223" s="12"/>
      <c r="F1223" s="14"/>
      <c r="G1223" s="12"/>
      <c r="H1223" s="19" t="str">
        <f aca="false">IF(B1223="","",IFERROR(INDEX(Prodotti!$B$5:$B$504,MATCH(B1223,Prodotti!$A$5:$A$504,0)),"Codice non trovato"))</f>
        <v/>
      </c>
      <c r="I1223" s="17" t="str">
        <f aca="false">IF(OR(D1223="",F1223=""),"",D1223*F1223)</f>
        <v/>
      </c>
      <c r="J1223" s="17" t="str">
        <f aca="false">IF(OR(C1223&lt;&gt;"Scarico",D1223="",F1223="",B1223=""),"",D1223*(F1223-IFERROR(INDEX(Prodotti!$F$5:$F$504,MATCH(B1223,Prodotti!$A$5:$A$504,0)),0)))</f>
        <v/>
      </c>
      <c r="K1223" s="19" t="str">
        <f aca="false">IF(B1223="","",IF(ISNA(MATCH(B1223,Prodotti!$A$5:$A$504,0)),"Codice non trovato",IF(OR(C1223="",D1223=""),"Manca tipo o quantità",IF(C1223="Scarico",IF(SUMIFS($D$5:D1223,$B$5:B1223,B1223,$C$5:C1223,"Carico")-SUMIFS($D$5:D1223,$B$5:B1223,B1223,$C$5:C1223,"Scarico")&lt;0,"Giacenza insufficiente",""),""))))</f>
        <v/>
      </c>
    </row>
    <row r="1224" customFormat="false" ht="15" hidden="false" customHeight="false" outlineLevel="0" collapsed="false">
      <c r="A1224" s="18"/>
      <c r="B1224" s="12"/>
      <c r="C1224" s="13"/>
      <c r="D1224" s="13"/>
      <c r="E1224" s="12"/>
      <c r="F1224" s="14"/>
      <c r="G1224" s="12"/>
      <c r="H1224" s="19" t="str">
        <f aca="false">IF(B1224="","",IFERROR(INDEX(Prodotti!$B$5:$B$504,MATCH(B1224,Prodotti!$A$5:$A$504,0)),"Codice non trovato"))</f>
        <v/>
      </c>
      <c r="I1224" s="17" t="str">
        <f aca="false">IF(OR(D1224="",F1224=""),"",D1224*F1224)</f>
        <v/>
      </c>
      <c r="J1224" s="17" t="str">
        <f aca="false">IF(OR(C1224&lt;&gt;"Scarico",D1224="",F1224="",B1224=""),"",D1224*(F1224-IFERROR(INDEX(Prodotti!$F$5:$F$504,MATCH(B1224,Prodotti!$A$5:$A$504,0)),0)))</f>
        <v/>
      </c>
      <c r="K1224" s="19" t="str">
        <f aca="false">IF(B1224="","",IF(ISNA(MATCH(B1224,Prodotti!$A$5:$A$504,0)),"Codice non trovato",IF(OR(C1224="",D1224=""),"Manca tipo o quantità",IF(C1224="Scarico",IF(SUMIFS($D$5:D1224,$B$5:B1224,B1224,$C$5:C1224,"Carico")-SUMIFS($D$5:D1224,$B$5:B1224,B1224,$C$5:C1224,"Scarico")&lt;0,"Giacenza insufficiente",""),""))))</f>
        <v/>
      </c>
    </row>
    <row r="1225" customFormat="false" ht="15" hidden="false" customHeight="false" outlineLevel="0" collapsed="false">
      <c r="A1225" s="18"/>
      <c r="B1225" s="12"/>
      <c r="C1225" s="13"/>
      <c r="D1225" s="13"/>
      <c r="E1225" s="12"/>
      <c r="F1225" s="14"/>
      <c r="G1225" s="12"/>
      <c r="H1225" s="19" t="str">
        <f aca="false">IF(B1225="","",IFERROR(INDEX(Prodotti!$B$5:$B$504,MATCH(B1225,Prodotti!$A$5:$A$504,0)),"Codice non trovato"))</f>
        <v/>
      </c>
      <c r="I1225" s="17" t="str">
        <f aca="false">IF(OR(D1225="",F1225=""),"",D1225*F1225)</f>
        <v/>
      </c>
      <c r="J1225" s="17" t="str">
        <f aca="false">IF(OR(C1225&lt;&gt;"Scarico",D1225="",F1225="",B1225=""),"",D1225*(F1225-IFERROR(INDEX(Prodotti!$F$5:$F$504,MATCH(B1225,Prodotti!$A$5:$A$504,0)),0)))</f>
        <v/>
      </c>
      <c r="K1225" s="19" t="str">
        <f aca="false">IF(B1225="","",IF(ISNA(MATCH(B1225,Prodotti!$A$5:$A$504,0)),"Codice non trovato",IF(OR(C1225="",D1225=""),"Manca tipo o quantità",IF(C1225="Scarico",IF(SUMIFS($D$5:D1225,$B$5:B1225,B1225,$C$5:C1225,"Carico")-SUMIFS($D$5:D1225,$B$5:B1225,B1225,$C$5:C1225,"Scarico")&lt;0,"Giacenza insufficiente",""),""))))</f>
        <v/>
      </c>
    </row>
    <row r="1226" customFormat="false" ht="15" hidden="false" customHeight="false" outlineLevel="0" collapsed="false">
      <c r="A1226" s="18"/>
      <c r="B1226" s="12"/>
      <c r="C1226" s="13"/>
      <c r="D1226" s="13"/>
      <c r="E1226" s="12"/>
      <c r="F1226" s="14"/>
      <c r="G1226" s="12"/>
      <c r="H1226" s="19" t="str">
        <f aca="false">IF(B1226="","",IFERROR(INDEX(Prodotti!$B$5:$B$504,MATCH(B1226,Prodotti!$A$5:$A$504,0)),"Codice non trovato"))</f>
        <v/>
      </c>
      <c r="I1226" s="17" t="str">
        <f aca="false">IF(OR(D1226="",F1226=""),"",D1226*F1226)</f>
        <v/>
      </c>
      <c r="J1226" s="17" t="str">
        <f aca="false">IF(OR(C1226&lt;&gt;"Scarico",D1226="",F1226="",B1226=""),"",D1226*(F1226-IFERROR(INDEX(Prodotti!$F$5:$F$504,MATCH(B1226,Prodotti!$A$5:$A$504,0)),0)))</f>
        <v/>
      </c>
      <c r="K1226" s="19" t="str">
        <f aca="false">IF(B1226="","",IF(ISNA(MATCH(B1226,Prodotti!$A$5:$A$504,0)),"Codice non trovato",IF(OR(C1226="",D1226=""),"Manca tipo o quantità",IF(C1226="Scarico",IF(SUMIFS($D$5:D1226,$B$5:B1226,B1226,$C$5:C1226,"Carico")-SUMIFS($D$5:D1226,$B$5:B1226,B1226,$C$5:C1226,"Scarico")&lt;0,"Giacenza insufficiente",""),""))))</f>
        <v/>
      </c>
    </row>
    <row r="1227" customFormat="false" ht="15" hidden="false" customHeight="false" outlineLevel="0" collapsed="false">
      <c r="A1227" s="18"/>
      <c r="B1227" s="12"/>
      <c r="C1227" s="13"/>
      <c r="D1227" s="13"/>
      <c r="E1227" s="12"/>
      <c r="F1227" s="14"/>
      <c r="G1227" s="12"/>
      <c r="H1227" s="19" t="str">
        <f aca="false">IF(B1227="","",IFERROR(INDEX(Prodotti!$B$5:$B$504,MATCH(B1227,Prodotti!$A$5:$A$504,0)),"Codice non trovato"))</f>
        <v/>
      </c>
      <c r="I1227" s="17" t="str">
        <f aca="false">IF(OR(D1227="",F1227=""),"",D1227*F1227)</f>
        <v/>
      </c>
      <c r="J1227" s="17" t="str">
        <f aca="false">IF(OR(C1227&lt;&gt;"Scarico",D1227="",F1227="",B1227=""),"",D1227*(F1227-IFERROR(INDEX(Prodotti!$F$5:$F$504,MATCH(B1227,Prodotti!$A$5:$A$504,0)),0)))</f>
        <v/>
      </c>
      <c r="K1227" s="19" t="str">
        <f aca="false">IF(B1227="","",IF(ISNA(MATCH(B1227,Prodotti!$A$5:$A$504,0)),"Codice non trovato",IF(OR(C1227="",D1227=""),"Manca tipo o quantità",IF(C1227="Scarico",IF(SUMIFS($D$5:D1227,$B$5:B1227,B1227,$C$5:C1227,"Carico")-SUMIFS($D$5:D1227,$B$5:B1227,B1227,$C$5:C1227,"Scarico")&lt;0,"Giacenza insufficiente",""),""))))</f>
        <v/>
      </c>
    </row>
    <row r="1228" customFormat="false" ht="15" hidden="false" customHeight="false" outlineLevel="0" collapsed="false">
      <c r="A1228" s="18"/>
      <c r="B1228" s="12"/>
      <c r="C1228" s="13"/>
      <c r="D1228" s="13"/>
      <c r="E1228" s="12"/>
      <c r="F1228" s="14"/>
      <c r="G1228" s="12"/>
      <c r="H1228" s="19" t="str">
        <f aca="false">IF(B1228="","",IFERROR(INDEX(Prodotti!$B$5:$B$504,MATCH(B1228,Prodotti!$A$5:$A$504,0)),"Codice non trovato"))</f>
        <v/>
      </c>
      <c r="I1228" s="17" t="str">
        <f aca="false">IF(OR(D1228="",F1228=""),"",D1228*F1228)</f>
        <v/>
      </c>
      <c r="J1228" s="17" t="str">
        <f aca="false">IF(OR(C1228&lt;&gt;"Scarico",D1228="",F1228="",B1228=""),"",D1228*(F1228-IFERROR(INDEX(Prodotti!$F$5:$F$504,MATCH(B1228,Prodotti!$A$5:$A$504,0)),0)))</f>
        <v/>
      </c>
      <c r="K1228" s="19" t="str">
        <f aca="false">IF(B1228="","",IF(ISNA(MATCH(B1228,Prodotti!$A$5:$A$504,0)),"Codice non trovato",IF(OR(C1228="",D1228=""),"Manca tipo o quantità",IF(C1228="Scarico",IF(SUMIFS($D$5:D1228,$B$5:B1228,B1228,$C$5:C1228,"Carico")-SUMIFS($D$5:D1228,$B$5:B1228,B1228,$C$5:C1228,"Scarico")&lt;0,"Giacenza insufficiente",""),""))))</f>
        <v/>
      </c>
    </row>
    <row r="1229" customFormat="false" ht="15" hidden="false" customHeight="false" outlineLevel="0" collapsed="false">
      <c r="A1229" s="18"/>
      <c r="B1229" s="12"/>
      <c r="C1229" s="13"/>
      <c r="D1229" s="13"/>
      <c r="E1229" s="12"/>
      <c r="F1229" s="14"/>
      <c r="G1229" s="12"/>
      <c r="H1229" s="19" t="str">
        <f aca="false">IF(B1229="","",IFERROR(INDEX(Prodotti!$B$5:$B$504,MATCH(B1229,Prodotti!$A$5:$A$504,0)),"Codice non trovato"))</f>
        <v/>
      </c>
      <c r="I1229" s="17" t="str">
        <f aca="false">IF(OR(D1229="",F1229=""),"",D1229*F1229)</f>
        <v/>
      </c>
      <c r="J1229" s="17" t="str">
        <f aca="false">IF(OR(C1229&lt;&gt;"Scarico",D1229="",F1229="",B1229=""),"",D1229*(F1229-IFERROR(INDEX(Prodotti!$F$5:$F$504,MATCH(B1229,Prodotti!$A$5:$A$504,0)),0)))</f>
        <v/>
      </c>
      <c r="K1229" s="19" t="str">
        <f aca="false">IF(B1229="","",IF(ISNA(MATCH(B1229,Prodotti!$A$5:$A$504,0)),"Codice non trovato",IF(OR(C1229="",D1229=""),"Manca tipo o quantità",IF(C1229="Scarico",IF(SUMIFS($D$5:D1229,$B$5:B1229,B1229,$C$5:C1229,"Carico")-SUMIFS($D$5:D1229,$B$5:B1229,B1229,$C$5:C1229,"Scarico")&lt;0,"Giacenza insufficiente",""),""))))</f>
        <v/>
      </c>
    </row>
    <row r="1230" customFormat="false" ht="15" hidden="false" customHeight="false" outlineLevel="0" collapsed="false">
      <c r="A1230" s="18"/>
      <c r="B1230" s="12"/>
      <c r="C1230" s="13"/>
      <c r="D1230" s="13"/>
      <c r="E1230" s="12"/>
      <c r="F1230" s="14"/>
      <c r="G1230" s="12"/>
      <c r="H1230" s="19" t="str">
        <f aca="false">IF(B1230="","",IFERROR(INDEX(Prodotti!$B$5:$B$504,MATCH(B1230,Prodotti!$A$5:$A$504,0)),"Codice non trovato"))</f>
        <v/>
      </c>
      <c r="I1230" s="17" t="str">
        <f aca="false">IF(OR(D1230="",F1230=""),"",D1230*F1230)</f>
        <v/>
      </c>
      <c r="J1230" s="17" t="str">
        <f aca="false">IF(OR(C1230&lt;&gt;"Scarico",D1230="",F1230="",B1230=""),"",D1230*(F1230-IFERROR(INDEX(Prodotti!$F$5:$F$504,MATCH(B1230,Prodotti!$A$5:$A$504,0)),0)))</f>
        <v/>
      </c>
      <c r="K1230" s="19" t="str">
        <f aca="false">IF(B1230="","",IF(ISNA(MATCH(B1230,Prodotti!$A$5:$A$504,0)),"Codice non trovato",IF(OR(C1230="",D1230=""),"Manca tipo o quantità",IF(C1230="Scarico",IF(SUMIFS($D$5:D1230,$B$5:B1230,B1230,$C$5:C1230,"Carico")-SUMIFS($D$5:D1230,$B$5:B1230,B1230,$C$5:C1230,"Scarico")&lt;0,"Giacenza insufficiente",""),""))))</f>
        <v/>
      </c>
    </row>
    <row r="1231" customFormat="false" ht="15" hidden="false" customHeight="false" outlineLevel="0" collapsed="false">
      <c r="A1231" s="18"/>
      <c r="B1231" s="12"/>
      <c r="C1231" s="13"/>
      <c r="D1231" s="13"/>
      <c r="E1231" s="12"/>
      <c r="F1231" s="14"/>
      <c r="G1231" s="12"/>
      <c r="H1231" s="19" t="str">
        <f aca="false">IF(B1231="","",IFERROR(INDEX(Prodotti!$B$5:$B$504,MATCH(B1231,Prodotti!$A$5:$A$504,0)),"Codice non trovato"))</f>
        <v/>
      </c>
      <c r="I1231" s="17" t="str">
        <f aca="false">IF(OR(D1231="",F1231=""),"",D1231*F1231)</f>
        <v/>
      </c>
      <c r="J1231" s="17" t="str">
        <f aca="false">IF(OR(C1231&lt;&gt;"Scarico",D1231="",F1231="",B1231=""),"",D1231*(F1231-IFERROR(INDEX(Prodotti!$F$5:$F$504,MATCH(B1231,Prodotti!$A$5:$A$504,0)),0)))</f>
        <v/>
      </c>
      <c r="K1231" s="19" t="str">
        <f aca="false">IF(B1231="","",IF(ISNA(MATCH(B1231,Prodotti!$A$5:$A$504,0)),"Codice non trovato",IF(OR(C1231="",D1231=""),"Manca tipo o quantità",IF(C1231="Scarico",IF(SUMIFS($D$5:D1231,$B$5:B1231,B1231,$C$5:C1231,"Carico")-SUMIFS($D$5:D1231,$B$5:B1231,B1231,$C$5:C1231,"Scarico")&lt;0,"Giacenza insufficiente",""),""))))</f>
        <v/>
      </c>
    </row>
    <row r="1232" customFormat="false" ht="15" hidden="false" customHeight="false" outlineLevel="0" collapsed="false">
      <c r="A1232" s="18"/>
      <c r="B1232" s="12"/>
      <c r="C1232" s="13"/>
      <c r="D1232" s="13"/>
      <c r="E1232" s="12"/>
      <c r="F1232" s="14"/>
      <c r="G1232" s="12"/>
      <c r="H1232" s="19" t="str">
        <f aca="false">IF(B1232="","",IFERROR(INDEX(Prodotti!$B$5:$B$504,MATCH(B1232,Prodotti!$A$5:$A$504,0)),"Codice non trovato"))</f>
        <v/>
      </c>
      <c r="I1232" s="17" t="str">
        <f aca="false">IF(OR(D1232="",F1232=""),"",D1232*F1232)</f>
        <v/>
      </c>
      <c r="J1232" s="17" t="str">
        <f aca="false">IF(OR(C1232&lt;&gt;"Scarico",D1232="",F1232="",B1232=""),"",D1232*(F1232-IFERROR(INDEX(Prodotti!$F$5:$F$504,MATCH(B1232,Prodotti!$A$5:$A$504,0)),0)))</f>
        <v/>
      </c>
      <c r="K1232" s="19" t="str">
        <f aca="false">IF(B1232="","",IF(ISNA(MATCH(B1232,Prodotti!$A$5:$A$504,0)),"Codice non trovato",IF(OR(C1232="",D1232=""),"Manca tipo o quantità",IF(C1232="Scarico",IF(SUMIFS($D$5:D1232,$B$5:B1232,B1232,$C$5:C1232,"Carico")-SUMIFS($D$5:D1232,$B$5:B1232,B1232,$C$5:C1232,"Scarico")&lt;0,"Giacenza insufficiente",""),""))))</f>
        <v/>
      </c>
    </row>
    <row r="1233" customFormat="false" ht="15" hidden="false" customHeight="false" outlineLevel="0" collapsed="false">
      <c r="A1233" s="18"/>
      <c r="B1233" s="12"/>
      <c r="C1233" s="13"/>
      <c r="D1233" s="13"/>
      <c r="E1233" s="12"/>
      <c r="F1233" s="14"/>
      <c r="G1233" s="12"/>
      <c r="H1233" s="19" t="str">
        <f aca="false">IF(B1233="","",IFERROR(INDEX(Prodotti!$B$5:$B$504,MATCH(B1233,Prodotti!$A$5:$A$504,0)),"Codice non trovato"))</f>
        <v/>
      </c>
      <c r="I1233" s="17" t="str">
        <f aca="false">IF(OR(D1233="",F1233=""),"",D1233*F1233)</f>
        <v/>
      </c>
      <c r="J1233" s="17" t="str">
        <f aca="false">IF(OR(C1233&lt;&gt;"Scarico",D1233="",F1233="",B1233=""),"",D1233*(F1233-IFERROR(INDEX(Prodotti!$F$5:$F$504,MATCH(B1233,Prodotti!$A$5:$A$504,0)),0)))</f>
        <v/>
      </c>
      <c r="K1233" s="19" t="str">
        <f aca="false">IF(B1233="","",IF(ISNA(MATCH(B1233,Prodotti!$A$5:$A$504,0)),"Codice non trovato",IF(OR(C1233="",D1233=""),"Manca tipo o quantità",IF(C1233="Scarico",IF(SUMIFS($D$5:D1233,$B$5:B1233,B1233,$C$5:C1233,"Carico")-SUMIFS($D$5:D1233,$B$5:B1233,B1233,$C$5:C1233,"Scarico")&lt;0,"Giacenza insufficiente",""),""))))</f>
        <v/>
      </c>
    </row>
    <row r="1234" customFormat="false" ht="15" hidden="false" customHeight="false" outlineLevel="0" collapsed="false">
      <c r="A1234" s="18"/>
      <c r="B1234" s="12"/>
      <c r="C1234" s="13"/>
      <c r="D1234" s="13"/>
      <c r="E1234" s="12"/>
      <c r="F1234" s="14"/>
      <c r="G1234" s="12"/>
      <c r="H1234" s="19" t="str">
        <f aca="false">IF(B1234="","",IFERROR(INDEX(Prodotti!$B$5:$B$504,MATCH(B1234,Prodotti!$A$5:$A$504,0)),"Codice non trovato"))</f>
        <v/>
      </c>
      <c r="I1234" s="17" t="str">
        <f aca="false">IF(OR(D1234="",F1234=""),"",D1234*F1234)</f>
        <v/>
      </c>
      <c r="J1234" s="17" t="str">
        <f aca="false">IF(OR(C1234&lt;&gt;"Scarico",D1234="",F1234="",B1234=""),"",D1234*(F1234-IFERROR(INDEX(Prodotti!$F$5:$F$504,MATCH(B1234,Prodotti!$A$5:$A$504,0)),0)))</f>
        <v/>
      </c>
      <c r="K1234" s="19" t="str">
        <f aca="false">IF(B1234="","",IF(ISNA(MATCH(B1234,Prodotti!$A$5:$A$504,0)),"Codice non trovato",IF(OR(C1234="",D1234=""),"Manca tipo o quantità",IF(C1234="Scarico",IF(SUMIFS($D$5:D1234,$B$5:B1234,B1234,$C$5:C1234,"Carico")-SUMIFS($D$5:D1234,$B$5:B1234,B1234,$C$5:C1234,"Scarico")&lt;0,"Giacenza insufficiente",""),""))))</f>
        <v/>
      </c>
    </row>
    <row r="1235" customFormat="false" ht="15" hidden="false" customHeight="false" outlineLevel="0" collapsed="false">
      <c r="A1235" s="18"/>
      <c r="B1235" s="12"/>
      <c r="C1235" s="13"/>
      <c r="D1235" s="13"/>
      <c r="E1235" s="12"/>
      <c r="F1235" s="14"/>
      <c r="G1235" s="12"/>
      <c r="H1235" s="19" t="str">
        <f aca="false">IF(B1235="","",IFERROR(INDEX(Prodotti!$B$5:$B$504,MATCH(B1235,Prodotti!$A$5:$A$504,0)),"Codice non trovato"))</f>
        <v/>
      </c>
      <c r="I1235" s="17" t="str">
        <f aca="false">IF(OR(D1235="",F1235=""),"",D1235*F1235)</f>
        <v/>
      </c>
      <c r="J1235" s="17" t="str">
        <f aca="false">IF(OR(C1235&lt;&gt;"Scarico",D1235="",F1235="",B1235=""),"",D1235*(F1235-IFERROR(INDEX(Prodotti!$F$5:$F$504,MATCH(B1235,Prodotti!$A$5:$A$504,0)),0)))</f>
        <v/>
      </c>
      <c r="K1235" s="19" t="str">
        <f aca="false">IF(B1235="","",IF(ISNA(MATCH(B1235,Prodotti!$A$5:$A$504,0)),"Codice non trovato",IF(OR(C1235="",D1235=""),"Manca tipo o quantità",IF(C1235="Scarico",IF(SUMIFS($D$5:D1235,$B$5:B1235,B1235,$C$5:C1235,"Carico")-SUMIFS($D$5:D1235,$B$5:B1235,B1235,$C$5:C1235,"Scarico")&lt;0,"Giacenza insufficiente",""),""))))</f>
        <v/>
      </c>
    </row>
    <row r="1236" customFormat="false" ht="15" hidden="false" customHeight="false" outlineLevel="0" collapsed="false">
      <c r="A1236" s="18"/>
      <c r="B1236" s="12"/>
      <c r="C1236" s="13"/>
      <c r="D1236" s="13"/>
      <c r="E1236" s="12"/>
      <c r="F1236" s="14"/>
      <c r="G1236" s="12"/>
      <c r="H1236" s="19" t="str">
        <f aca="false">IF(B1236="","",IFERROR(INDEX(Prodotti!$B$5:$B$504,MATCH(B1236,Prodotti!$A$5:$A$504,0)),"Codice non trovato"))</f>
        <v/>
      </c>
      <c r="I1236" s="17" t="str">
        <f aca="false">IF(OR(D1236="",F1236=""),"",D1236*F1236)</f>
        <v/>
      </c>
      <c r="J1236" s="17" t="str">
        <f aca="false">IF(OR(C1236&lt;&gt;"Scarico",D1236="",F1236="",B1236=""),"",D1236*(F1236-IFERROR(INDEX(Prodotti!$F$5:$F$504,MATCH(B1236,Prodotti!$A$5:$A$504,0)),0)))</f>
        <v/>
      </c>
      <c r="K1236" s="19" t="str">
        <f aca="false">IF(B1236="","",IF(ISNA(MATCH(B1236,Prodotti!$A$5:$A$504,0)),"Codice non trovato",IF(OR(C1236="",D1236=""),"Manca tipo o quantità",IF(C1236="Scarico",IF(SUMIFS($D$5:D1236,$B$5:B1236,B1236,$C$5:C1236,"Carico")-SUMIFS($D$5:D1236,$B$5:B1236,B1236,$C$5:C1236,"Scarico")&lt;0,"Giacenza insufficiente",""),""))))</f>
        <v/>
      </c>
    </row>
    <row r="1237" customFormat="false" ht="15" hidden="false" customHeight="false" outlineLevel="0" collapsed="false">
      <c r="A1237" s="18"/>
      <c r="B1237" s="12"/>
      <c r="C1237" s="13"/>
      <c r="D1237" s="13"/>
      <c r="E1237" s="12"/>
      <c r="F1237" s="14"/>
      <c r="G1237" s="12"/>
      <c r="H1237" s="19" t="str">
        <f aca="false">IF(B1237="","",IFERROR(INDEX(Prodotti!$B$5:$B$504,MATCH(B1237,Prodotti!$A$5:$A$504,0)),"Codice non trovato"))</f>
        <v/>
      </c>
      <c r="I1237" s="17" t="str">
        <f aca="false">IF(OR(D1237="",F1237=""),"",D1237*F1237)</f>
        <v/>
      </c>
      <c r="J1237" s="17" t="str">
        <f aca="false">IF(OR(C1237&lt;&gt;"Scarico",D1237="",F1237="",B1237=""),"",D1237*(F1237-IFERROR(INDEX(Prodotti!$F$5:$F$504,MATCH(B1237,Prodotti!$A$5:$A$504,0)),0)))</f>
        <v/>
      </c>
      <c r="K1237" s="19" t="str">
        <f aca="false">IF(B1237="","",IF(ISNA(MATCH(B1237,Prodotti!$A$5:$A$504,0)),"Codice non trovato",IF(OR(C1237="",D1237=""),"Manca tipo o quantità",IF(C1237="Scarico",IF(SUMIFS($D$5:D1237,$B$5:B1237,B1237,$C$5:C1237,"Carico")-SUMIFS($D$5:D1237,$B$5:B1237,B1237,$C$5:C1237,"Scarico")&lt;0,"Giacenza insufficiente",""),""))))</f>
        <v/>
      </c>
    </row>
    <row r="1238" customFormat="false" ht="15" hidden="false" customHeight="false" outlineLevel="0" collapsed="false">
      <c r="A1238" s="18"/>
      <c r="B1238" s="12"/>
      <c r="C1238" s="13"/>
      <c r="D1238" s="13"/>
      <c r="E1238" s="12"/>
      <c r="F1238" s="14"/>
      <c r="G1238" s="12"/>
      <c r="H1238" s="19" t="str">
        <f aca="false">IF(B1238="","",IFERROR(INDEX(Prodotti!$B$5:$B$504,MATCH(B1238,Prodotti!$A$5:$A$504,0)),"Codice non trovato"))</f>
        <v/>
      </c>
      <c r="I1238" s="17" t="str">
        <f aca="false">IF(OR(D1238="",F1238=""),"",D1238*F1238)</f>
        <v/>
      </c>
      <c r="J1238" s="17" t="str">
        <f aca="false">IF(OR(C1238&lt;&gt;"Scarico",D1238="",F1238="",B1238=""),"",D1238*(F1238-IFERROR(INDEX(Prodotti!$F$5:$F$504,MATCH(B1238,Prodotti!$A$5:$A$504,0)),0)))</f>
        <v/>
      </c>
      <c r="K1238" s="19" t="str">
        <f aca="false">IF(B1238="","",IF(ISNA(MATCH(B1238,Prodotti!$A$5:$A$504,0)),"Codice non trovato",IF(OR(C1238="",D1238=""),"Manca tipo o quantità",IF(C1238="Scarico",IF(SUMIFS($D$5:D1238,$B$5:B1238,B1238,$C$5:C1238,"Carico")-SUMIFS($D$5:D1238,$B$5:B1238,B1238,$C$5:C1238,"Scarico")&lt;0,"Giacenza insufficiente",""),""))))</f>
        <v/>
      </c>
    </row>
    <row r="1239" customFormat="false" ht="15" hidden="false" customHeight="false" outlineLevel="0" collapsed="false">
      <c r="A1239" s="18"/>
      <c r="B1239" s="12"/>
      <c r="C1239" s="13"/>
      <c r="D1239" s="13"/>
      <c r="E1239" s="12"/>
      <c r="F1239" s="14"/>
      <c r="G1239" s="12"/>
      <c r="H1239" s="19" t="str">
        <f aca="false">IF(B1239="","",IFERROR(INDEX(Prodotti!$B$5:$B$504,MATCH(B1239,Prodotti!$A$5:$A$504,0)),"Codice non trovato"))</f>
        <v/>
      </c>
      <c r="I1239" s="17" t="str">
        <f aca="false">IF(OR(D1239="",F1239=""),"",D1239*F1239)</f>
        <v/>
      </c>
      <c r="J1239" s="17" t="str">
        <f aca="false">IF(OR(C1239&lt;&gt;"Scarico",D1239="",F1239="",B1239=""),"",D1239*(F1239-IFERROR(INDEX(Prodotti!$F$5:$F$504,MATCH(B1239,Prodotti!$A$5:$A$504,0)),0)))</f>
        <v/>
      </c>
      <c r="K1239" s="19" t="str">
        <f aca="false">IF(B1239="","",IF(ISNA(MATCH(B1239,Prodotti!$A$5:$A$504,0)),"Codice non trovato",IF(OR(C1239="",D1239=""),"Manca tipo o quantità",IF(C1239="Scarico",IF(SUMIFS($D$5:D1239,$B$5:B1239,B1239,$C$5:C1239,"Carico")-SUMIFS($D$5:D1239,$B$5:B1239,B1239,$C$5:C1239,"Scarico")&lt;0,"Giacenza insufficiente",""),""))))</f>
        <v/>
      </c>
    </row>
    <row r="1240" customFormat="false" ht="15" hidden="false" customHeight="false" outlineLevel="0" collapsed="false">
      <c r="A1240" s="18"/>
      <c r="B1240" s="12"/>
      <c r="C1240" s="13"/>
      <c r="D1240" s="13"/>
      <c r="E1240" s="12"/>
      <c r="F1240" s="14"/>
      <c r="G1240" s="12"/>
      <c r="H1240" s="19" t="str">
        <f aca="false">IF(B1240="","",IFERROR(INDEX(Prodotti!$B$5:$B$504,MATCH(B1240,Prodotti!$A$5:$A$504,0)),"Codice non trovato"))</f>
        <v/>
      </c>
      <c r="I1240" s="17" t="str">
        <f aca="false">IF(OR(D1240="",F1240=""),"",D1240*F1240)</f>
        <v/>
      </c>
      <c r="J1240" s="17" t="str">
        <f aca="false">IF(OR(C1240&lt;&gt;"Scarico",D1240="",F1240="",B1240=""),"",D1240*(F1240-IFERROR(INDEX(Prodotti!$F$5:$F$504,MATCH(B1240,Prodotti!$A$5:$A$504,0)),0)))</f>
        <v/>
      </c>
      <c r="K1240" s="19" t="str">
        <f aca="false">IF(B1240="","",IF(ISNA(MATCH(B1240,Prodotti!$A$5:$A$504,0)),"Codice non trovato",IF(OR(C1240="",D1240=""),"Manca tipo o quantità",IF(C1240="Scarico",IF(SUMIFS($D$5:D1240,$B$5:B1240,B1240,$C$5:C1240,"Carico")-SUMIFS($D$5:D1240,$B$5:B1240,B1240,$C$5:C1240,"Scarico")&lt;0,"Giacenza insufficiente",""),""))))</f>
        <v/>
      </c>
    </row>
    <row r="1241" customFormat="false" ht="15" hidden="false" customHeight="false" outlineLevel="0" collapsed="false">
      <c r="A1241" s="18"/>
      <c r="B1241" s="12"/>
      <c r="C1241" s="13"/>
      <c r="D1241" s="13"/>
      <c r="E1241" s="12"/>
      <c r="F1241" s="14"/>
      <c r="G1241" s="12"/>
      <c r="H1241" s="19" t="str">
        <f aca="false">IF(B1241="","",IFERROR(INDEX(Prodotti!$B$5:$B$504,MATCH(B1241,Prodotti!$A$5:$A$504,0)),"Codice non trovato"))</f>
        <v/>
      </c>
      <c r="I1241" s="17" t="str">
        <f aca="false">IF(OR(D1241="",F1241=""),"",D1241*F1241)</f>
        <v/>
      </c>
      <c r="J1241" s="17" t="str">
        <f aca="false">IF(OR(C1241&lt;&gt;"Scarico",D1241="",F1241="",B1241=""),"",D1241*(F1241-IFERROR(INDEX(Prodotti!$F$5:$F$504,MATCH(B1241,Prodotti!$A$5:$A$504,0)),0)))</f>
        <v/>
      </c>
      <c r="K1241" s="19" t="str">
        <f aca="false">IF(B1241="","",IF(ISNA(MATCH(B1241,Prodotti!$A$5:$A$504,0)),"Codice non trovato",IF(OR(C1241="",D1241=""),"Manca tipo o quantità",IF(C1241="Scarico",IF(SUMIFS($D$5:D1241,$B$5:B1241,B1241,$C$5:C1241,"Carico")-SUMIFS($D$5:D1241,$B$5:B1241,B1241,$C$5:C1241,"Scarico")&lt;0,"Giacenza insufficiente",""),""))))</f>
        <v/>
      </c>
    </row>
    <row r="1242" customFormat="false" ht="15" hidden="false" customHeight="false" outlineLevel="0" collapsed="false">
      <c r="A1242" s="18"/>
      <c r="B1242" s="12"/>
      <c r="C1242" s="13"/>
      <c r="D1242" s="13"/>
      <c r="E1242" s="12"/>
      <c r="F1242" s="14"/>
      <c r="G1242" s="12"/>
      <c r="H1242" s="19" t="str">
        <f aca="false">IF(B1242="","",IFERROR(INDEX(Prodotti!$B$5:$B$504,MATCH(B1242,Prodotti!$A$5:$A$504,0)),"Codice non trovato"))</f>
        <v/>
      </c>
      <c r="I1242" s="17" t="str">
        <f aca="false">IF(OR(D1242="",F1242=""),"",D1242*F1242)</f>
        <v/>
      </c>
      <c r="J1242" s="17" t="str">
        <f aca="false">IF(OR(C1242&lt;&gt;"Scarico",D1242="",F1242="",B1242=""),"",D1242*(F1242-IFERROR(INDEX(Prodotti!$F$5:$F$504,MATCH(B1242,Prodotti!$A$5:$A$504,0)),0)))</f>
        <v/>
      </c>
      <c r="K1242" s="19" t="str">
        <f aca="false">IF(B1242="","",IF(ISNA(MATCH(B1242,Prodotti!$A$5:$A$504,0)),"Codice non trovato",IF(OR(C1242="",D1242=""),"Manca tipo o quantità",IF(C1242="Scarico",IF(SUMIFS($D$5:D1242,$B$5:B1242,B1242,$C$5:C1242,"Carico")-SUMIFS($D$5:D1242,$B$5:B1242,B1242,$C$5:C1242,"Scarico")&lt;0,"Giacenza insufficiente",""),""))))</f>
        <v/>
      </c>
    </row>
    <row r="1243" customFormat="false" ht="15" hidden="false" customHeight="false" outlineLevel="0" collapsed="false">
      <c r="A1243" s="18"/>
      <c r="B1243" s="12"/>
      <c r="C1243" s="13"/>
      <c r="D1243" s="13"/>
      <c r="E1243" s="12"/>
      <c r="F1243" s="14"/>
      <c r="G1243" s="12"/>
      <c r="H1243" s="19" t="str">
        <f aca="false">IF(B1243="","",IFERROR(INDEX(Prodotti!$B$5:$B$504,MATCH(B1243,Prodotti!$A$5:$A$504,0)),"Codice non trovato"))</f>
        <v/>
      </c>
      <c r="I1243" s="17" t="str">
        <f aca="false">IF(OR(D1243="",F1243=""),"",D1243*F1243)</f>
        <v/>
      </c>
      <c r="J1243" s="17" t="str">
        <f aca="false">IF(OR(C1243&lt;&gt;"Scarico",D1243="",F1243="",B1243=""),"",D1243*(F1243-IFERROR(INDEX(Prodotti!$F$5:$F$504,MATCH(B1243,Prodotti!$A$5:$A$504,0)),0)))</f>
        <v/>
      </c>
      <c r="K1243" s="19" t="str">
        <f aca="false">IF(B1243="","",IF(ISNA(MATCH(B1243,Prodotti!$A$5:$A$504,0)),"Codice non trovato",IF(OR(C1243="",D1243=""),"Manca tipo o quantità",IF(C1243="Scarico",IF(SUMIFS($D$5:D1243,$B$5:B1243,B1243,$C$5:C1243,"Carico")-SUMIFS($D$5:D1243,$B$5:B1243,B1243,$C$5:C1243,"Scarico")&lt;0,"Giacenza insufficiente",""),""))))</f>
        <v/>
      </c>
    </row>
    <row r="1244" customFormat="false" ht="15" hidden="false" customHeight="false" outlineLevel="0" collapsed="false">
      <c r="A1244" s="18"/>
      <c r="B1244" s="12"/>
      <c r="C1244" s="13"/>
      <c r="D1244" s="13"/>
      <c r="E1244" s="12"/>
      <c r="F1244" s="14"/>
      <c r="G1244" s="12"/>
      <c r="H1244" s="19" t="str">
        <f aca="false">IF(B1244="","",IFERROR(INDEX(Prodotti!$B$5:$B$504,MATCH(B1244,Prodotti!$A$5:$A$504,0)),"Codice non trovato"))</f>
        <v/>
      </c>
      <c r="I1244" s="17" t="str">
        <f aca="false">IF(OR(D1244="",F1244=""),"",D1244*F1244)</f>
        <v/>
      </c>
      <c r="J1244" s="17" t="str">
        <f aca="false">IF(OR(C1244&lt;&gt;"Scarico",D1244="",F1244="",B1244=""),"",D1244*(F1244-IFERROR(INDEX(Prodotti!$F$5:$F$504,MATCH(B1244,Prodotti!$A$5:$A$504,0)),0)))</f>
        <v/>
      </c>
      <c r="K1244" s="19" t="str">
        <f aca="false">IF(B1244="","",IF(ISNA(MATCH(B1244,Prodotti!$A$5:$A$504,0)),"Codice non trovato",IF(OR(C1244="",D1244=""),"Manca tipo o quantità",IF(C1244="Scarico",IF(SUMIFS($D$5:D1244,$B$5:B1244,B1244,$C$5:C1244,"Carico")-SUMIFS($D$5:D1244,$B$5:B1244,B1244,$C$5:C1244,"Scarico")&lt;0,"Giacenza insufficiente",""),""))))</f>
        <v/>
      </c>
    </row>
    <row r="1245" customFormat="false" ht="15" hidden="false" customHeight="false" outlineLevel="0" collapsed="false">
      <c r="A1245" s="18"/>
      <c r="B1245" s="12"/>
      <c r="C1245" s="13"/>
      <c r="D1245" s="13"/>
      <c r="E1245" s="12"/>
      <c r="F1245" s="14"/>
      <c r="G1245" s="12"/>
      <c r="H1245" s="19" t="str">
        <f aca="false">IF(B1245="","",IFERROR(INDEX(Prodotti!$B$5:$B$504,MATCH(B1245,Prodotti!$A$5:$A$504,0)),"Codice non trovato"))</f>
        <v/>
      </c>
      <c r="I1245" s="17" t="str">
        <f aca="false">IF(OR(D1245="",F1245=""),"",D1245*F1245)</f>
        <v/>
      </c>
      <c r="J1245" s="17" t="str">
        <f aca="false">IF(OR(C1245&lt;&gt;"Scarico",D1245="",F1245="",B1245=""),"",D1245*(F1245-IFERROR(INDEX(Prodotti!$F$5:$F$504,MATCH(B1245,Prodotti!$A$5:$A$504,0)),0)))</f>
        <v/>
      </c>
      <c r="K1245" s="19" t="str">
        <f aca="false">IF(B1245="","",IF(ISNA(MATCH(B1245,Prodotti!$A$5:$A$504,0)),"Codice non trovato",IF(OR(C1245="",D1245=""),"Manca tipo o quantità",IF(C1245="Scarico",IF(SUMIFS($D$5:D1245,$B$5:B1245,B1245,$C$5:C1245,"Carico")-SUMIFS($D$5:D1245,$B$5:B1245,B1245,$C$5:C1245,"Scarico")&lt;0,"Giacenza insufficiente",""),""))))</f>
        <v/>
      </c>
    </row>
    <row r="1246" customFormat="false" ht="15" hidden="false" customHeight="false" outlineLevel="0" collapsed="false">
      <c r="A1246" s="18"/>
      <c r="B1246" s="12"/>
      <c r="C1246" s="13"/>
      <c r="D1246" s="13"/>
      <c r="E1246" s="12"/>
      <c r="F1246" s="14"/>
      <c r="G1246" s="12"/>
      <c r="H1246" s="19" t="str">
        <f aca="false">IF(B1246="","",IFERROR(INDEX(Prodotti!$B$5:$B$504,MATCH(B1246,Prodotti!$A$5:$A$504,0)),"Codice non trovato"))</f>
        <v/>
      </c>
      <c r="I1246" s="17" t="str">
        <f aca="false">IF(OR(D1246="",F1246=""),"",D1246*F1246)</f>
        <v/>
      </c>
      <c r="J1246" s="17" t="str">
        <f aca="false">IF(OR(C1246&lt;&gt;"Scarico",D1246="",F1246="",B1246=""),"",D1246*(F1246-IFERROR(INDEX(Prodotti!$F$5:$F$504,MATCH(B1246,Prodotti!$A$5:$A$504,0)),0)))</f>
        <v/>
      </c>
      <c r="K1246" s="19" t="str">
        <f aca="false">IF(B1246="","",IF(ISNA(MATCH(B1246,Prodotti!$A$5:$A$504,0)),"Codice non trovato",IF(OR(C1246="",D1246=""),"Manca tipo o quantità",IF(C1246="Scarico",IF(SUMIFS($D$5:D1246,$B$5:B1246,B1246,$C$5:C1246,"Carico")-SUMIFS($D$5:D1246,$B$5:B1246,B1246,$C$5:C1246,"Scarico")&lt;0,"Giacenza insufficiente",""),""))))</f>
        <v/>
      </c>
    </row>
    <row r="1247" customFormat="false" ht="15" hidden="false" customHeight="false" outlineLevel="0" collapsed="false">
      <c r="A1247" s="18"/>
      <c r="B1247" s="12"/>
      <c r="C1247" s="13"/>
      <c r="D1247" s="13"/>
      <c r="E1247" s="12"/>
      <c r="F1247" s="14"/>
      <c r="G1247" s="12"/>
      <c r="H1247" s="19" t="str">
        <f aca="false">IF(B1247="","",IFERROR(INDEX(Prodotti!$B$5:$B$504,MATCH(B1247,Prodotti!$A$5:$A$504,0)),"Codice non trovato"))</f>
        <v/>
      </c>
      <c r="I1247" s="17" t="str">
        <f aca="false">IF(OR(D1247="",F1247=""),"",D1247*F1247)</f>
        <v/>
      </c>
      <c r="J1247" s="17" t="str">
        <f aca="false">IF(OR(C1247&lt;&gt;"Scarico",D1247="",F1247="",B1247=""),"",D1247*(F1247-IFERROR(INDEX(Prodotti!$F$5:$F$504,MATCH(B1247,Prodotti!$A$5:$A$504,0)),0)))</f>
        <v/>
      </c>
      <c r="K1247" s="19" t="str">
        <f aca="false">IF(B1247="","",IF(ISNA(MATCH(B1247,Prodotti!$A$5:$A$504,0)),"Codice non trovato",IF(OR(C1247="",D1247=""),"Manca tipo o quantità",IF(C1247="Scarico",IF(SUMIFS($D$5:D1247,$B$5:B1247,B1247,$C$5:C1247,"Carico")-SUMIFS($D$5:D1247,$B$5:B1247,B1247,$C$5:C1247,"Scarico")&lt;0,"Giacenza insufficiente",""),""))))</f>
        <v/>
      </c>
    </row>
    <row r="1248" customFormat="false" ht="15" hidden="false" customHeight="false" outlineLevel="0" collapsed="false">
      <c r="A1248" s="18"/>
      <c r="B1248" s="12"/>
      <c r="C1248" s="13"/>
      <c r="D1248" s="13"/>
      <c r="E1248" s="12"/>
      <c r="F1248" s="14"/>
      <c r="G1248" s="12"/>
      <c r="H1248" s="19" t="str">
        <f aca="false">IF(B1248="","",IFERROR(INDEX(Prodotti!$B$5:$B$504,MATCH(B1248,Prodotti!$A$5:$A$504,0)),"Codice non trovato"))</f>
        <v/>
      </c>
      <c r="I1248" s="17" t="str">
        <f aca="false">IF(OR(D1248="",F1248=""),"",D1248*F1248)</f>
        <v/>
      </c>
      <c r="J1248" s="17" t="str">
        <f aca="false">IF(OR(C1248&lt;&gt;"Scarico",D1248="",F1248="",B1248=""),"",D1248*(F1248-IFERROR(INDEX(Prodotti!$F$5:$F$504,MATCH(B1248,Prodotti!$A$5:$A$504,0)),0)))</f>
        <v/>
      </c>
      <c r="K1248" s="19" t="str">
        <f aca="false">IF(B1248="","",IF(ISNA(MATCH(B1248,Prodotti!$A$5:$A$504,0)),"Codice non trovato",IF(OR(C1248="",D1248=""),"Manca tipo o quantità",IF(C1248="Scarico",IF(SUMIFS($D$5:D1248,$B$5:B1248,B1248,$C$5:C1248,"Carico")-SUMIFS($D$5:D1248,$B$5:B1248,B1248,$C$5:C1248,"Scarico")&lt;0,"Giacenza insufficiente",""),""))))</f>
        <v/>
      </c>
    </row>
    <row r="1249" customFormat="false" ht="15" hidden="false" customHeight="false" outlineLevel="0" collapsed="false">
      <c r="A1249" s="18"/>
      <c r="B1249" s="12"/>
      <c r="C1249" s="13"/>
      <c r="D1249" s="13"/>
      <c r="E1249" s="12"/>
      <c r="F1249" s="14"/>
      <c r="G1249" s="12"/>
      <c r="H1249" s="19" t="str">
        <f aca="false">IF(B1249="","",IFERROR(INDEX(Prodotti!$B$5:$B$504,MATCH(B1249,Prodotti!$A$5:$A$504,0)),"Codice non trovato"))</f>
        <v/>
      </c>
      <c r="I1249" s="17" t="str">
        <f aca="false">IF(OR(D1249="",F1249=""),"",D1249*F1249)</f>
        <v/>
      </c>
      <c r="J1249" s="17" t="str">
        <f aca="false">IF(OR(C1249&lt;&gt;"Scarico",D1249="",F1249="",B1249=""),"",D1249*(F1249-IFERROR(INDEX(Prodotti!$F$5:$F$504,MATCH(B1249,Prodotti!$A$5:$A$504,0)),0)))</f>
        <v/>
      </c>
      <c r="K1249" s="19" t="str">
        <f aca="false">IF(B1249="","",IF(ISNA(MATCH(B1249,Prodotti!$A$5:$A$504,0)),"Codice non trovato",IF(OR(C1249="",D1249=""),"Manca tipo o quantità",IF(C1249="Scarico",IF(SUMIFS($D$5:D1249,$B$5:B1249,B1249,$C$5:C1249,"Carico")-SUMIFS($D$5:D1249,$B$5:B1249,B1249,$C$5:C1249,"Scarico")&lt;0,"Giacenza insufficiente",""),""))))</f>
        <v/>
      </c>
    </row>
    <row r="1250" customFormat="false" ht="15" hidden="false" customHeight="false" outlineLevel="0" collapsed="false">
      <c r="A1250" s="18"/>
      <c r="B1250" s="12"/>
      <c r="C1250" s="13"/>
      <c r="D1250" s="13"/>
      <c r="E1250" s="12"/>
      <c r="F1250" s="14"/>
      <c r="G1250" s="12"/>
      <c r="H1250" s="19" t="str">
        <f aca="false">IF(B1250="","",IFERROR(INDEX(Prodotti!$B$5:$B$504,MATCH(B1250,Prodotti!$A$5:$A$504,0)),"Codice non trovato"))</f>
        <v/>
      </c>
      <c r="I1250" s="17" t="str">
        <f aca="false">IF(OR(D1250="",F1250=""),"",D1250*F1250)</f>
        <v/>
      </c>
      <c r="J1250" s="17" t="str">
        <f aca="false">IF(OR(C1250&lt;&gt;"Scarico",D1250="",F1250="",B1250=""),"",D1250*(F1250-IFERROR(INDEX(Prodotti!$F$5:$F$504,MATCH(B1250,Prodotti!$A$5:$A$504,0)),0)))</f>
        <v/>
      </c>
      <c r="K1250" s="19" t="str">
        <f aca="false">IF(B1250="","",IF(ISNA(MATCH(B1250,Prodotti!$A$5:$A$504,0)),"Codice non trovato",IF(OR(C1250="",D1250=""),"Manca tipo o quantità",IF(C1250="Scarico",IF(SUMIFS($D$5:D1250,$B$5:B1250,B1250,$C$5:C1250,"Carico")-SUMIFS($D$5:D1250,$B$5:B1250,B1250,$C$5:C1250,"Scarico")&lt;0,"Giacenza insufficiente",""),""))))</f>
        <v/>
      </c>
    </row>
    <row r="1251" customFormat="false" ht="15" hidden="false" customHeight="false" outlineLevel="0" collapsed="false">
      <c r="A1251" s="18"/>
      <c r="B1251" s="12"/>
      <c r="C1251" s="13"/>
      <c r="D1251" s="13"/>
      <c r="E1251" s="12"/>
      <c r="F1251" s="14"/>
      <c r="G1251" s="12"/>
      <c r="H1251" s="19" t="str">
        <f aca="false">IF(B1251="","",IFERROR(INDEX(Prodotti!$B$5:$B$504,MATCH(B1251,Prodotti!$A$5:$A$504,0)),"Codice non trovato"))</f>
        <v/>
      </c>
      <c r="I1251" s="17" t="str">
        <f aca="false">IF(OR(D1251="",F1251=""),"",D1251*F1251)</f>
        <v/>
      </c>
      <c r="J1251" s="17" t="str">
        <f aca="false">IF(OR(C1251&lt;&gt;"Scarico",D1251="",F1251="",B1251=""),"",D1251*(F1251-IFERROR(INDEX(Prodotti!$F$5:$F$504,MATCH(B1251,Prodotti!$A$5:$A$504,0)),0)))</f>
        <v/>
      </c>
      <c r="K1251" s="19" t="str">
        <f aca="false">IF(B1251="","",IF(ISNA(MATCH(B1251,Prodotti!$A$5:$A$504,0)),"Codice non trovato",IF(OR(C1251="",D1251=""),"Manca tipo o quantità",IF(C1251="Scarico",IF(SUMIFS($D$5:D1251,$B$5:B1251,B1251,$C$5:C1251,"Carico")-SUMIFS($D$5:D1251,$B$5:B1251,B1251,$C$5:C1251,"Scarico")&lt;0,"Giacenza insufficiente",""),""))))</f>
        <v/>
      </c>
    </row>
    <row r="1252" customFormat="false" ht="15" hidden="false" customHeight="false" outlineLevel="0" collapsed="false">
      <c r="A1252" s="18"/>
      <c r="B1252" s="12"/>
      <c r="C1252" s="13"/>
      <c r="D1252" s="13"/>
      <c r="E1252" s="12"/>
      <c r="F1252" s="14"/>
      <c r="G1252" s="12"/>
      <c r="H1252" s="19" t="str">
        <f aca="false">IF(B1252="","",IFERROR(INDEX(Prodotti!$B$5:$B$504,MATCH(B1252,Prodotti!$A$5:$A$504,0)),"Codice non trovato"))</f>
        <v/>
      </c>
      <c r="I1252" s="17" t="str">
        <f aca="false">IF(OR(D1252="",F1252=""),"",D1252*F1252)</f>
        <v/>
      </c>
      <c r="J1252" s="17" t="str">
        <f aca="false">IF(OR(C1252&lt;&gt;"Scarico",D1252="",F1252="",B1252=""),"",D1252*(F1252-IFERROR(INDEX(Prodotti!$F$5:$F$504,MATCH(B1252,Prodotti!$A$5:$A$504,0)),0)))</f>
        <v/>
      </c>
      <c r="K1252" s="19" t="str">
        <f aca="false">IF(B1252="","",IF(ISNA(MATCH(B1252,Prodotti!$A$5:$A$504,0)),"Codice non trovato",IF(OR(C1252="",D1252=""),"Manca tipo o quantità",IF(C1252="Scarico",IF(SUMIFS($D$5:D1252,$B$5:B1252,B1252,$C$5:C1252,"Carico")-SUMIFS($D$5:D1252,$B$5:B1252,B1252,$C$5:C1252,"Scarico")&lt;0,"Giacenza insufficiente",""),""))))</f>
        <v/>
      </c>
    </row>
    <row r="1253" customFormat="false" ht="15" hidden="false" customHeight="false" outlineLevel="0" collapsed="false">
      <c r="A1253" s="18"/>
      <c r="B1253" s="12"/>
      <c r="C1253" s="13"/>
      <c r="D1253" s="13"/>
      <c r="E1253" s="12"/>
      <c r="F1253" s="14"/>
      <c r="G1253" s="12"/>
      <c r="H1253" s="19" t="str">
        <f aca="false">IF(B1253="","",IFERROR(INDEX(Prodotti!$B$5:$B$504,MATCH(B1253,Prodotti!$A$5:$A$504,0)),"Codice non trovato"))</f>
        <v/>
      </c>
      <c r="I1253" s="17" t="str">
        <f aca="false">IF(OR(D1253="",F1253=""),"",D1253*F1253)</f>
        <v/>
      </c>
      <c r="J1253" s="17" t="str">
        <f aca="false">IF(OR(C1253&lt;&gt;"Scarico",D1253="",F1253="",B1253=""),"",D1253*(F1253-IFERROR(INDEX(Prodotti!$F$5:$F$504,MATCH(B1253,Prodotti!$A$5:$A$504,0)),0)))</f>
        <v/>
      </c>
      <c r="K1253" s="19" t="str">
        <f aca="false">IF(B1253="","",IF(ISNA(MATCH(B1253,Prodotti!$A$5:$A$504,0)),"Codice non trovato",IF(OR(C1253="",D1253=""),"Manca tipo o quantità",IF(C1253="Scarico",IF(SUMIFS($D$5:D1253,$B$5:B1253,B1253,$C$5:C1253,"Carico")-SUMIFS($D$5:D1253,$B$5:B1253,B1253,$C$5:C1253,"Scarico")&lt;0,"Giacenza insufficiente",""),""))))</f>
        <v/>
      </c>
    </row>
    <row r="1254" customFormat="false" ht="15" hidden="false" customHeight="false" outlineLevel="0" collapsed="false">
      <c r="A1254" s="18"/>
      <c r="B1254" s="12"/>
      <c r="C1254" s="13"/>
      <c r="D1254" s="13"/>
      <c r="E1254" s="12"/>
      <c r="F1254" s="14"/>
      <c r="G1254" s="12"/>
      <c r="H1254" s="19" t="str">
        <f aca="false">IF(B1254="","",IFERROR(INDEX(Prodotti!$B$5:$B$504,MATCH(B1254,Prodotti!$A$5:$A$504,0)),"Codice non trovato"))</f>
        <v/>
      </c>
      <c r="I1254" s="17" t="str">
        <f aca="false">IF(OR(D1254="",F1254=""),"",D1254*F1254)</f>
        <v/>
      </c>
      <c r="J1254" s="17" t="str">
        <f aca="false">IF(OR(C1254&lt;&gt;"Scarico",D1254="",F1254="",B1254=""),"",D1254*(F1254-IFERROR(INDEX(Prodotti!$F$5:$F$504,MATCH(B1254,Prodotti!$A$5:$A$504,0)),0)))</f>
        <v/>
      </c>
      <c r="K1254" s="19" t="str">
        <f aca="false">IF(B1254="","",IF(ISNA(MATCH(B1254,Prodotti!$A$5:$A$504,0)),"Codice non trovato",IF(OR(C1254="",D1254=""),"Manca tipo o quantità",IF(C1254="Scarico",IF(SUMIFS($D$5:D1254,$B$5:B1254,B1254,$C$5:C1254,"Carico")-SUMIFS($D$5:D1254,$B$5:B1254,B1254,$C$5:C1254,"Scarico")&lt;0,"Giacenza insufficiente",""),""))))</f>
        <v/>
      </c>
    </row>
    <row r="1255" customFormat="false" ht="15" hidden="false" customHeight="false" outlineLevel="0" collapsed="false">
      <c r="A1255" s="18"/>
      <c r="B1255" s="12"/>
      <c r="C1255" s="13"/>
      <c r="D1255" s="13"/>
      <c r="E1255" s="12"/>
      <c r="F1255" s="14"/>
      <c r="G1255" s="12"/>
      <c r="H1255" s="19" t="str">
        <f aca="false">IF(B1255="","",IFERROR(INDEX(Prodotti!$B$5:$B$504,MATCH(B1255,Prodotti!$A$5:$A$504,0)),"Codice non trovato"))</f>
        <v/>
      </c>
      <c r="I1255" s="17" t="str">
        <f aca="false">IF(OR(D1255="",F1255=""),"",D1255*F1255)</f>
        <v/>
      </c>
      <c r="J1255" s="17" t="str">
        <f aca="false">IF(OR(C1255&lt;&gt;"Scarico",D1255="",F1255="",B1255=""),"",D1255*(F1255-IFERROR(INDEX(Prodotti!$F$5:$F$504,MATCH(B1255,Prodotti!$A$5:$A$504,0)),0)))</f>
        <v/>
      </c>
      <c r="K1255" s="19" t="str">
        <f aca="false">IF(B1255="","",IF(ISNA(MATCH(B1255,Prodotti!$A$5:$A$504,0)),"Codice non trovato",IF(OR(C1255="",D1255=""),"Manca tipo o quantità",IF(C1255="Scarico",IF(SUMIFS($D$5:D1255,$B$5:B1255,B1255,$C$5:C1255,"Carico")-SUMIFS($D$5:D1255,$B$5:B1255,B1255,$C$5:C1255,"Scarico")&lt;0,"Giacenza insufficiente",""),""))))</f>
        <v/>
      </c>
    </row>
    <row r="1256" customFormat="false" ht="15" hidden="false" customHeight="false" outlineLevel="0" collapsed="false">
      <c r="A1256" s="18"/>
      <c r="B1256" s="12"/>
      <c r="C1256" s="13"/>
      <c r="D1256" s="13"/>
      <c r="E1256" s="12"/>
      <c r="F1256" s="14"/>
      <c r="G1256" s="12"/>
      <c r="H1256" s="19" t="str">
        <f aca="false">IF(B1256="","",IFERROR(INDEX(Prodotti!$B$5:$B$504,MATCH(B1256,Prodotti!$A$5:$A$504,0)),"Codice non trovato"))</f>
        <v/>
      </c>
      <c r="I1256" s="17" t="str">
        <f aca="false">IF(OR(D1256="",F1256=""),"",D1256*F1256)</f>
        <v/>
      </c>
      <c r="J1256" s="17" t="str">
        <f aca="false">IF(OR(C1256&lt;&gt;"Scarico",D1256="",F1256="",B1256=""),"",D1256*(F1256-IFERROR(INDEX(Prodotti!$F$5:$F$504,MATCH(B1256,Prodotti!$A$5:$A$504,0)),0)))</f>
        <v/>
      </c>
      <c r="K1256" s="19" t="str">
        <f aca="false">IF(B1256="","",IF(ISNA(MATCH(B1256,Prodotti!$A$5:$A$504,0)),"Codice non trovato",IF(OR(C1256="",D1256=""),"Manca tipo o quantità",IF(C1256="Scarico",IF(SUMIFS($D$5:D1256,$B$5:B1256,B1256,$C$5:C1256,"Carico")-SUMIFS($D$5:D1256,$B$5:B1256,B1256,$C$5:C1256,"Scarico")&lt;0,"Giacenza insufficiente",""),""))))</f>
        <v/>
      </c>
    </row>
    <row r="1257" customFormat="false" ht="15" hidden="false" customHeight="false" outlineLevel="0" collapsed="false">
      <c r="A1257" s="18"/>
      <c r="B1257" s="12"/>
      <c r="C1257" s="13"/>
      <c r="D1257" s="13"/>
      <c r="E1257" s="12"/>
      <c r="F1257" s="14"/>
      <c r="G1257" s="12"/>
      <c r="H1257" s="19" t="str">
        <f aca="false">IF(B1257="","",IFERROR(INDEX(Prodotti!$B$5:$B$504,MATCH(B1257,Prodotti!$A$5:$A$504,0)),"Codice non trovato"))</f>
        <v/>
      </c>
      <c r="I1257" s="17" t="str">
        <f aca="false">IF(OR(D1257="",F1257=""),"",D1257*F1257)</f>
        <v/>
      </c>
      <c r="J1257" s="17" t="str">
        <f aca="false">IF(OR(C1257&lt;&gt;"Scarico",D1257="",F1257="",B1257=""),"",D1257*(F1257-IFERROR(INDEX(Prodotti!$F$5:$F$504,MATCH(B1257,Prodotti!$A$5:$A$504,0)),0)))</f>
        <v/>
      </c>
      <c r="K1257" s="19" t="str">
        <f aca="false">IF(B1257="","",IF(ISNA(MATCH(B1257,Prodotti!$A$5:$A$504,0)),"Codice non trovato",IF(OR(C1257="",D1257=""),"Manca tipo o quantità",IF(C1257="Scarico",IF(SUMIFS($D$5:D1257,$B$5:B1257,B1257,$C$5:C1257,"Carico")-SUMIFS($D$5:D1257,$B$5:B1257,B1257,$C$5:C1257,"Scarico")&lt;0,"Giacenza insufficiente",""),""))))</f>
        <v/>
      </c>
    </row>
    <row r="1258" customFormat="false" ht="15" hidden="false" customHeight="false" outlineLevel="0" collapsed="false">
      <c r="A1258" s="18"/>
      <c r="B1258" s="12"/>
      <c r="C1258" s="13"/>
      <c r="D1258" s="13"/>
      <c r="E1258" s="12"/>
      <c r="F1258" s="14"/>
      <c r="G1258" s="12"/>
      <c r="H1258" s="19" t="str">
        <f aca="false">IF(B1258="","",IFERROR(INDEX(Prodotti!$B$5:$B$504,MATCH(B1258,Prodotti!$A$5:$A$504,0)),"Codice non trovato"))</f>
        <v/>
      </c>
      <c r="I1258" s="17" t="str">
        <f aca="false">IF(OR(D1258="",F1258=""),"",D1258*F1258)</f>
        <v/>
      </c>
      <c r="J1258" s="17" t="str">
        <f aca="false">IF(OR(C1258&lt;&gt;"Scarico",D1258="",F1258="",B1258=""),"",D1258*(F1258-IFERROR(INDEX(Prodotti!$F$5:$F$504,MATCH(B1258,Prodotti!$A$5:$A$504,0)),0)))</f>
        <v/>
      </c>
      <c r="K1258" s="19" t="str">
        <f aca="false">IF(B1258="","",IF(ISNA(MATCH(B1258,Prodotti!$A$5:$A$504,0)),"Codice non trovato",IF(OR(C1258="",D1258=""),"Manca tipo o quantità",IF(C1258="Scarico",IF(SUMIFS($D$5:D1258,$B$5:B1258,B1258,$C$5:C1258,"Carico")-SUMIFS($D$5:D1258,$B$5:B1258,B1258,$C$5:C1258,"Scarico")&lt;0,"Giacenza insufficiente",""),""))))</f>
        <v/>
      </c>
    </row>
    <row r="1259" customFormat="false" ht="15" hidden="false" customHeight="false" outlineLevel="0" collapsed="false">
      <c r="A1259" s="18"/>
      <c r="B1259" s="12"/>
      <c r="C1259" s="13"/>
      <c r="D1259" s="13"/>
      <c r="E1259" s="12"/>
      <c r="F1259" s="14"/>
      <c r="G1259" s="12"/>
      <c r="H1259" s="19" t="str">
        <f aca="false">IF(B1259="","",IFERROR(INDEX(Prodotti!$B$5:$B$504,MATCH(B1259,Prodotti!$A$5:$A$504,0)),"Codice non trovato"))</f>
        <v/>
      </c>
      <c r="I1259" s="17" t="str">
        <f aca="false">IF(OR(D1259="",F1259=""),"",D1259*F1259)</f>
        <v/>
      </c>
      <c r="J1259" s="17" t="str">
        <f aca="false">IF(OR(C1259&lt;&gt;"Scarico",D1259="",F1259="",B1259=""),"",D1259*(F1259-IFERROR(INDEX(Prodotti!$F$5:$F$504,MATCH(B1259,Prodotti!$A$5:$A$504,0)),0)))</f>
        <v/>
      </c>
      <c r="K1259" s="19" t="str">
        <f aca="false">IF(B1259="","",IF(ISNA(MATCH(B1259,Prodotti!$A$5:$A$504,0)),"Codice non trovato",IF(OR(C1259="",D1259=""),"Manca tipo o quantità",IF(C1259="Scarico",IF(SUMIFS($D$5:D1259,$B$5:B1259,B1259,$C$5:C1259,"Carico")-SUMIFS($D$5:D1259,$B$5:B1259,B1259,$C$5:C1259,"Scarico")&lt;0,"Giacenza insufficiente",""),""))))</f>
        <v/>
      </c>
    </row>
    <row r="1260" customFormat="false" ht="15" hidden="false" customHeight="false" outlineLevel="0" collapsed="false">
      <c r="A1260" s="18"/>
      <c r="B1260" s="12"/>
      <c r="C1260" s="13"/>
      <c r="D1260" s="13"/>
      <c r="E1260" s="12"/>
      <c r="F1260" s="14"/>
      <c r="G1260" s="12"/>
      <c r="H1260" s="19" t="str">
        <f aca="false">IF(B1260="","",IFERROR(INDEX(Prodotti!$B$5:$B$504,MATCH(B1260,Prodotti!$A$5:$A$504,0)),"Codice non trovato"))</f>
        <v/>
      </c>
      <c r="I1260" s="17" t="str">
        <f aca="false">IF(OR(D1260="",F1260=""),"",D1260*F1260)</f>
        <v/>
      </c>
      <c r="J1260" s="17" t="str">
        <f aca="false">IF(OR(C1260&lt;&gt;"Scarico",D1260="",F1260="",B1260=""),"",D1260*(F1260-IFERROR(INDEX(Prodotti!$F$5:$F$504,MATCH(B1260,Prodotti!$A$5:$A$504,0)),0)))</f>
        <v/>
      </c>
      <c r="K1260" s="19" t="str">
        <f aca="false">IF(B1260="","",IF(ISNA(MATCH(B1260,Prodotti!$A$5:$A$504,0)),"Codice non trovato",IF(OR(C1260="",D1260=""),"Manca tipo o quantità",IF(C1260="Scarico",IF(SUMIFS($D$5:D1260,$B$5:B1260,B1260,$C$5:C1260,"Carico")-SUMIFS($D$5:D1260,$B$5:B1260,B1260,$C$5:C1260,"Scarico")&lt;0,"Giacenza insufficiente",""),""))))</f>
        <v/>
      </c>
    </row>
    <row r="1261" customFormat="false" ht="15" hidden="false" customHeight="false" outlineLevel="0" collapsed="false">
      <c r="A1261" s="18"/>
      <c r="B1261" s="12"/>
      <c r="C1261" s="13"/>
      <c r="D1261" s="13"/>
      <c r="E1261" s="12"/>
      <c r="F1261" s="14"/>
      <c r="G1261" s="12"/>
      <c r="H1261" s="19" t="str">
        <f aca="false">IF(B1261="","",IFERROR(INDEX(Prodotti!$B$5:$B$504,MATCH(B1261,Prodotti!$A$5:$A$504,0)),"Codice non trovato"))</f>
        <v/>
      </c>
      <c r="I1261" s="17" t="str">
        <f aca="false">IF(OR(D1261="",F1261=""),"",D1261*F1261)</f>
        <v/>
      </c>
      <c r="J1261" s="17" t="str">
        <f aca="false">IF(OR(C1261&lt;&gt;"Scarico",D1261="",F1261="",B1261=""),"",D1261*(F1261-IFERROR(INDEX(Prodotti!$F$5:$F$504,MATCH(B1261,Prodotti!$A$5:$A$504,0)),0)))</f>
        <v/>
      </c>
      <c r="K1261" s="19" t="str">
        <f aca="false">IF(B1261="","",IF(ISNA(MATCH(B1261,Prodotti!$A$5:$A$504,0)),"Codice non trovato",IF(OR(C1261="",D1261=""),"Manca tipo o quantità",IF(C1261="Scarico",IF(SUMIFS($D$5:D1261,$B$5:B1261,B1261,$C$5:C1261,"Carico")-SUMIFS($D$5:D1261,$B$5:B1261,B1261,$C$5:C1261,"Scarico")&lt;0,"Giacenza insufficiente",""),""))))</f>
        <v/>
      </c>
    </row>
    <row r="1262" customFormat="false" ht="15" hidden="false" customHeight="false" outlineLevel="0" collapsed="false">
      <c r="A1262" s="18"/>
      <c r="B1262" s="12"/>
      <c r="C1262" s="13"/>
      <c r="D1262" s="13"/>
      <c r="E1262" s="12"/>
      <c r="F1262" s="14"/>
      <c r="G1262" s="12"/>
      <c r="H1262" s="19" t="str">
        <f aca="false">IF(B1262="","",IFERROR(INDEX(Prodotti!$B$5:$B$504,MATCH(B1262,Prodotti!$A$5:$A$504,0)),"Codice non trovato"))</f>
        <v/>
      </c>
      <c r="I1262" s="17" t="str">
        <f aca="false">IF(OR(D1262="",F1262=""),"",D1262*F1262)</f>
        <v/>
      </c>
      <c r="J1262" s="17" t="str">
        <f aca="false">IF(OR(C1262&lt;&gt;"Scarico",D1262="",F1262="",B1262=""),"",D1262*(F1262-IFERROR(INDEX(Prodotti!$F$5:$F$504,MATCH(B1262,Prodotti!$A$5:$A$504,0)),0)))</f>
        <v/>
      </c>
      <c r="K1262" s="19" t="str">
        <f aca="false">IF(B1262="","",IF(ISNA(MATCH(B1262,Prodotti!$A$5:$A$504,0)),"Codice non trovato",IF(OR(C1262="",D1262=""),"Manca tipo o quantità",IF(C1262="Scarico",IF(SUMIFS($D$5:D1262,$B$5:B1262,B1262,$C$5:C1262,"Carico")-SUMIFS($D$5:D1262,$B$5:B1262,B1262,$C$5:C1262,"Scarico")&lt;0,"Giacenza insufficiente",""),""))))</f>
        <v/>
      </c>
    </row>
    <row r="1263" customFormat="false" ht="15" hidden="false" customHeight="false" outlineLevel="0" collapsed="false">
      <c r="A1263" s="18"/>
      <c r="B1263" s="12"/>
      <c r="C1263" s="13"/>
      <c r="D1263" s="13"/>
      <c r="E1263" s="12"/>
      <c r="F1263" s="14"/>
      <c r="G1263" s="12"/>
      <c r="H1263" s="19" t="str">
        <f aca="false">IF(B1263="","",IFERROR(INDEX(Prodotti!$B$5:$B$504,MATCH(B1263,Prodotti!$A$5:$A$504,0)),"Codice non trovato"))</f>
        <v/>
      </c>
      <c r="I1263" s="17" t="str">
        <f aca="false">IF(OR(D1263="",F1263=""),"",D1263*F1263)</f>
        <v/>
      </c>
      <c r="J1263" s="17" t="str">
        <f aca="false">IF(OR(C1263&lt;&gt;"Scarico",D1263="",F1263="",B1263=""),"",D1263*(F1263-IFERROR(INDEX(Prodotti!$F$5:$F$504,MATCH(B1263,Prodotti!$A$5:$A$504,0)),0)))</f>
        <v/>
      </c>
      <c r="K1263" s="19" t="str">
        <f aca="false">IF(B1263="","",IF(ISNA(MATCH(B1263,Prodotti!$A$5:$A$504,0)),"Codice non trovato",IF(OR(C1263="",D1263=""),"Manca tipo o quantità",IF(C1263="Scarico",IF(SUMIFS($D$5:D1263,$B$5:B1263,B1263,$C$5:C1263,"Carico")-SUMIFS($D$5:D1263,$B$5:B1263,B1263,$C$5:C1263,"Scarico")&lt;0,"Giacenza insufficiente",""),""))))</f>
        <v/>
      </c>
    </row>
    <row r="1264" customFormat="false" ht="15" hidden="false" customHeight="false" outlineLevel="0" collapsed="false">
      <c r="A1264" s="18"/>
      <c r="B1264" s="12"/>
      <c r="C1264" s="13"/>
      <c r="D1264" s="13"/>
      <c r="E1264" s="12"/>
      <c r="F1264" s="14"/>
      <c r="G1264" s="12"/>
      <c r="H1264" s="19" t="str">
        <f aca="false">IF(B1264="","",IFERROR(INDEX(Prodotti!$B$5:$B$504,MATCH(B1264,Prodotti!$A$5:$A$504,0)),"Codice non trovato"))</f>
        <v/>
      </c>
      <c r="I1264" s="17" t="str">
        <f aca="false">IF(OR(D1264="",F1264=""),"",D1264*F1264)</f>
        <v/>
      </c>
      <c r="J1264" s="17" t="str">
        <f aca="false">IF(OR(C1264&lt;&gt;"Scarico",D1264="",F1264="",B1264=""),"",D1264*(F1264-IFERROR(INDEX(Prodotti!$F$5:$F$504,MATCH(B1264,Prodotti!$A$5:$A$504,0)),0)))</f>
        <v/>
      </c>
      <c r="K1264" s="19" t="str">
        <f aca="false">IF(B1264="","",IF(ISNA(MATCH(B1264,Prodotti!$A$5:$A$504,0)),"Codice non trovato",IF(OR(C1264="",D1264=""),"Manca tipo o quantità",IF(C1264="Scarico",IF(SUMIFS($D$5:D1264,$B$5:B1264,B1264,$C$5:C1264,"Carico")-SUMIFS($D$5:D1264,$B$5:B1264,B1264,$C$5:C1264,"Scarico")&lt;0,"Giacenza insufficiente",""),""))))</f>
        <v/>
      </c>
    </row>
    <row r="1265" customFormat="false" ht="15" hidden="false" customHeight="false" outlineLevel="0" collapsed="false">
      <c r="A1265" s="18"/>
      <c r="B1265" s="12"/>
      <c r="C1265" s="13"/>
      <c r="D1265" s="13"/>
      <c r="E1265" s="12"/>
      <c r="F1265" s="14"/>
      <c r="G1265" s="12"/>
      <c r="H1265" s="19" t="str">
        <f aca="false">IF(B1265="","",IFERROR(INDEX(Prodotti!$B$5:$B$504,MATCH(B1265,Prodotti!$A$5:$A$504,0)),"Codice non trovato"))</f>
        <v/>
      </c>
      <c r="I1265" s="17" t="str">
        <f aca="false">IF(OR(D1265="",F1265=""),"",D1265*F1265)</f>
        <v/>
      </c>
      <c r="J1265" s="17" t="str">
        <f aca="false">IF(OR(C1265&lt;&gt;"Scarico",D1265="",F1265="",B1265=""),"",D1265*(F1265-IFERROR(INDEX(Prodotti!$F$5:$F$504,MATCH(B1265,Prodotti!$A$5:$A$504,0)),0)))</f>
        <v/>
      </c>
      <c r="K1265" s="19" t="str">
        <f aca="false">IF(B1265="","",IF(ISNA(MATCH(B1265,Prodotti!$A$5:$A$504,0)),"Codice non trovato",IF(OR(C1265="",D1265=""),"Manca tipo o quantità",IF(C1265="Scarico",IF(SUMIFS($D$5:D1265,$B$5:B1265,B1265,$C$5:C1265,"Carico")-SUMIFS($D$5:D1265,$B$5:B1265,B1265,$C$5:C1265,"Scarico")&lt;0,"Giacenza insufficiente",""),""))))</f>
        <v/>
      </c>
    </row>
    <row r="1266" customFormat="false" ht="15" hidden="false" customHeight="false" outlineLevel="0" collapsed="false">
      <c r="A1266" s="18"/>
      <c r="B1266" s="12"/>
      <c r="C1266" s="13"/>
      <c r="D1266" s="13"/>
      <c r="E1266" s="12"/>
      <c r="F1266" s="14"/>
      <c r="G1266" s="12"/>
      <c r="H1266" s="19" t="str">
        <f aca="false">IF(B1266="","",IFERROR(INDEX(Prodotti!$B$5:$B$504,MATCH(B1266,Prodotti!$A$5:$A$504,0)),"Codice non trovato"))</f>
        <v/>
      </c>
      <c r="I1266" s="17" t="str">
        <f aca="false">IF(OR(D1266="",F1266=""),"",D1266*F1266)</f>
        <v/>
      </c>
      <c r="J1266" s="17" t="str">
        <f aca="false">IF(OR(C1266&lt;&gt;"Scarico",D1266="",F1266="",B1266=""),"",D1266*(F1266-IFERROR(INDEX(Prodotti!$F$5:$F$504,MATCH(B1266,Prodotti!$A$5:$A$504,0)),0)))</f>
        <v/>
      </c>
      <c r="K1266" s="19" t="str">
        <f aca="false">IF(B1266="","",IF(ISNA(MATCH(B1266,Prodotti!$A$5:$A$504,0)),"Codice non trovato",IF(OR(C1266="",D1266=""),"Manca tipo o quantità",IF(C1266="Scarico",IF(SUMIFS($D$5:D1266,$B$5:B1266,B1266,$C$5:C1266,"Carico")-SUMIFS($D$5:D1266,$B$5:B1266,B1266,$C$5:C1266,"Scarico")&lt;0,"Giacenza insufficiente",""),""))))</f>
        <v/>
      </c>
    </row>
    <row r="1267" customFormat="false" ht="15" hidden="false" customHeight="false" outlineLevel="0" collapsed="false">
      <c r="A1267" s="18"/>
      <c r="B1267" s="12"/>
      <c r="C1267" s="13"/>
      <c r="D1267" s="13"/>
      <c r="E1267" s="12"/>
      <c r="F1267" s="14"/>
      <c r="G1267" s="12"/>
      <c r="H1267" s="19" t="str">
        <f aca="false">IF(B1267="","",IFERROR(INDEX(Prodotti!$B$5:$B$504,MATCH(B1267,Prodotti!$A$5:$A$504,0)),"Codice non trovato"))</f>
        <v/>
      </c>
      <c r="I1267" s="17" t="str">
        <f aca="false">IF(OR(D1267="",F1267=""),"",D1267*F1267)</f>
        <v/>
      </c>
      <c r="J1267" s="17" t="str">
        <f aca="false">IF(OR(C1267&lt;&gt;"Scarico",D1267="",F1267="",B1267=""),"",D1267*(F1267-IFERROR(INDEX(Prodotti!$F$5:$F$504,MATCH(B1267,Prodotti!$A$5:$A$504,0)),0)))</f>
        <v/>
      </c>
      <c r="K1267" s="19" t="str">
        <f aca="false">IF(B1267="","",IF(ISNA(MATCH(B1267,Prodotti!$A$5:$A$504,0)),"Codice non trovato",IF(OR(C1267="",D1267=""),"Manca tipo o quantità",IF(C1267="Scarico",IF(SUMIFS($D$5:D1267,$B$5:B1267,B1267,$C$5:C1267,"Carico")-SUMIFS($D$5:D1267,$B$5:B1267,B1267,$C$5:C1267,"Scarico")&lt;0,"Giacenza insufficiente",""),""))))</f>
        <v/>
      </c>
    </row>
    <row r="1268" customFormat="false" ht="15" hidden="false" customHeight="false" outlineLevel="0" collapsed="false">
      <c r="A1268" s="18"/>
      <c r="B1268" s="12"/>
      <c r="C1268" s="13"/>
      <c r="D1268" s="13"/>
      <c r="E1268" s="12"/>
      <c r="F1268" s="14"/>
      <c r="G1268" s="12"/>
      <c r="H1268" s="19" t="str">
        <f aca="false">IF(B1268="","",IFERROR(INDEX(Prodotti!$B$5:$B$504,MATCH(B1268,Prodotti!$A$5:$A$504,0)),"Codice non trovato"))</f>
        <v/>
      </c>
      <c r="I1268" s="17" t="str">
        <f aca="false">IF(OR(D1268="",F1268=""),"",D1268*F1268)</f>
        <v/>
      </c>
      <c r="J1268" s="17" t="str">
        <f aca="false">IF(OR(C1268&lt;&gt;"Scarico",D1268="",F1268="",B1268=""),"",D1268*(F1268-IFERROR(INDEX(Prodotti!$F$5:$F$504,MATCH(B1268,Prodotti!$A$5:$A$504,0)),0)))</f>
        <v/>
      </c>
      <c r="K1268" s="19" t="str">
        <f aca="false">IF(B1268="","",IF(ISNA(MATCH(B1268,Prodotti!$A$5:$A$504,0)),"Codice non trovato",IF(OR(C1268="",D1268=""),"Manca tipo o quantità",IF(C1268="Scarico",IF(SUMIFS($D$5:D1268,$B$5:B1268,B1268,$C$5:C1268,"Carico")-SUMIFS($D$5:D1268,$B$5:B1268,B1268,$C$5:C1268,"Scarico")&lt;0,"Giacenza insufficiente",""),""))))</f>
        <v/>
      </c>
    </row>
    <row r="1269" customFormat="false" ht="15" hidden="false" customHeight="false" outlineLevel="0" collapsed="false">
      <c r="A1269" s="18"/>
      <c r="B1269" s="12"/>
      <c r="C1269" s="13"/>
      <c r="D1269" s="13"/>
      <c r="E1269" s="12"/>
      <c r="F1269" s="14"/>
      <c r="G1269" s="12"/>
      <c r="H1269" s="19" t="str">
        <f aca="false">IF(B1269="","",IFERROR(INDEX(Prodotti!$B$5:$B$504,MATCH(B1269,Prodotti!$A$5:$A$504,0)),"Codice non trovato"))</f>
        <v/>
      </c>
      <c r="I1269" s="17" t="str">
        <f aca="false">IF(OR(D1269="",F1269=""),"",D1269*F1269)</f>
        <v/>
      </c>
      <c r="J1269" s="17" t="str">
        <f aca="false">IF(OR(C1269&lt;&gt;"Scarico",D1269="",F1269="",B1269=""),"",D1269*(F1269-IFERROR(INDEX(Prodotti!$F$5:$F$504,MATCH(B1269,Prodotti!$A$5:$A$504,0)),0)))</f>
        <v/>
      </c>
      <c r="K1269" s="19" t="str">
        <f aca="false">IF(B1269="","",IF(ISNA(MATCH(B1269,Prodotti!$A$5:$A$504,0)),"Codice non trovato",IF(OR(C1269="",D1269=""),"Manca tipo o quantità",IF(C1269="Scarico",IF(SUMIFS($D$5:D1269,$B$5:B1269,B1269,$C$5:C1269,"Carico")-SUMIFS($D$5:D1269,$B$5:B1269,B1269,$C$5:C1269,"Scarico")&lt;0,"Giacenza insufficiente",""),""))))</f>
        <v/>
      </c>
    </row>
    <row r="1270" customFormat="false" ht="15" hidden="false" customHeight="false" outlineLevel="0" collapsed="false">
      <c r="A1270" s="18"/>
      <c r="B1270" s="12"/>
      <c r="C1270" s="13"/>
      <c r="D1270" s="13"/>
      <c r="E1270" s="12"/>
      <c r="F1270" s="14"/>
      <c r="G1270" s="12"/>
      <c r="H1270" s="19" t="str">
        <f aca="false">IF(B1270="","",IFERROR(INDEX(Prodotti!$B$5:$B$504,MATCH(B1270,Prodotti!$A$5:$A$504,0)),"Codice non trovato"))</f>
        <v/>
      </c>
      <c r="I1270" s="17" t="str">
        <f aca="false">IF(OR(D1270="",F1270=""),"",D1270*F1270)</f>
        <v/>
      </c>
      <c r="J1270" s="17" t="str">
        <f aca="false">IF(OR(C1270&lt;&gt;"Scarico",D1270="",F1270="",B1270=""),"",D1270*(F1270-IFERROR(INDEX(Prodotti!$F$5:$F$504,MATCH(B1270,Prodotti!$A$5:$A$504,0)),0)))</f>
        <v/>
      </c>
      <c r="K1270" s="19" t="str">
        <f aca="false">IF(B1270="","",IF(ISNA(MATCH(B1270,Prodotti!$A$5:$A$504,0)),"Codice non trovato",IF(OR(C1270="",D1270=""),"Manca tipo o quantità",IF(C1270="Scarico",IF(SUMIFS($D$5:D1270,$B$5:B1270,B1270,$C$5:C1270,"Carico")-SUMIFS($D$5:D1270,$B$5:B1270,B1270,$C$5:C1270,"Scarico")&lt;0,"Giacenza insufficiente",""),""))))</f>
        <v/>
      </c>
    </row>
    <row r="1271" customFormat="false" ht="15" hidden="false" customHeight="false" outlineLevel="0" collapsed="false">
      <c r="A1271" s="18"/>
      <c r="B1271" s="12"/>
      <c r="C1271" s="13"/>
      <c r="D1271" s="13"/>
      <c r="E1271" s="12"/>
      <c r="F1271" s="14"/>
      <c r="G1271" s="12"/>
      <c r="H1271" s="19" t="str">
        <f aca="false">IF(B1271="","",IFERROR(INDEX(Prodotti!$B$5:$B$504,MATCH(B1271,Prodotti!$A$5:$A$504,0)),"Codice non trovato"))</f>
        <v/>
      </c>
      <c r="I1271" s="17" t="str">
        <f aca="false">IF(OR(D1271="",F1271=""),"",D1271*F1271)</f>
        <v/>
      </c>
      <c r="J1271" s="17" t="str">
        <f aca="false">IF(OR(C1271&lt;&gt;"Scarico",D1271="",F1271="",B1271=""),"",D1271*(F1271-IFERROR(INDEX(Prodotti!$F$5:$F$504,MATCH(B1271,Prodotti!$A$5:$A$504,0)),0)))</f>
        <v/>
      </c>
      <c r="K1271" s="19" t="str">
        <f aca="false">IF(B1271="","",IF(ISNA(MATCH(B1271,Prodotti!$A$5:$A$504,0)),"Codice non trovato",IF(OR(C1271="",D1271=""),"Manca tipo o quantità",IF(C1271="Scarico",IF(SUMIFS($D$5:D1271,$B$5:B1271,B1271,$C$5:C1271,"Carico")-SUMIFS($D$5:D1271,$B$5:B1271,B1271,$C$5:C1271,"Scarico")&lt;0,"Giacenza insufficiente",""),""))))</f>
        <v/>
      </c>
    </row>
    <row r="1272" customFormat="false" ht="15" hidden="false" customHeight="false" outlineLevel="0" collapsed="false">
      <c r="A1272" s="18"/>
      <c r="B1272" s="12"/>
      <c r="C1272" s="13"/>
      <c r="D1272" s="13"/>
      <c r="E1272" s="12"/>
      <c r="F1272" s="14"/>
      <c r="G1272" s="12"/>
      <c r="H1272" s="19" t="str">
        <f aca="false">IF(B1272="","",IFERROR(INDEX(Prodotti!$B$5:$B$504,MATCH(B1272,Prodotti!$A$5:$A$504,0)),"Codice non trovato"))</f>
        <v/>
      </c>
      <c r="I1272" s="17" t="str">
        <f aca="false">IF(OR(D1272="",F1272=""),"",D1272*F1272)</f>
        <v/>
      </c>
      <c r="J1272" s="17" t="str">
        <f aca="false">IF(OR(C1272&lt;&gt;"Scarico",D1272="",F1272="",B1272=""),"",D1272*(F1272-IFERROR(INDEX(Prodotti!$F$5:$F$504,MATCH(B1272,Prodotti!$A$5:$A$504,0)),0)))</f>
        <v/>
      </c>
      <c r="K1272" s="19" t="str">
        <f aca="false">IF(B1272="","",IF(ISNA(MATCH(B1272,Prodotti!$A$5:$A$504,0)),"Codice non trovato",IF(OR(C1272="",D1272=""),"Manca tipo o quantità",IF(C1272="Scarico",IF(SUMIFS($D$5:D1272,$B$5:B1272,B1272,$C$5:C1272,"Carico")-SUMIFS($D$5:D1272,$B$5:B1272,B1272,$C$5:C1272,"Scarico")&lt;0,"Giacenza insufficiente",""),""))))</f>
        <v/>
      </c>
    </row>
    <row r="1273" customFormat="false" ht="15" hidden="false" customHeight="false" outlineLevel="0" collapsed="false">
      <c r="A1273" s="18"/>
      <c r="B1273" s="12"/>
      <c r="C1273" s="13"/>
      <c r="D1273" s="13"/>
      <c r="E1273" s="12"/>
      <c r="F1273" s="14"/>
      <c r="G1273" s="12"/>
      <c r="H1273" s="19" t="str">
        <f aca="false">IF(B1273="","",IFERROR(INDEX(Prodotti!$B$5:$B$504,MATCH(B1273,Prodotti!$A$5:$A$504,0)),"Codice non trovato"))</f>
        <v/>
      </c>
      <c r="I1273" s="17" t="str">
        <f aca="false">IF(OR(D1273="",F1273=""),"",D1273*F1273)</f>
        <v/>
      </c>
      <c r="J1273" s="17" t="str">
        <f aca="false">IF(OR(C1273&lt;&gt;"Scarico",D1273="",F1273="",B1273=""),"",D1273*(F1273-IFERROR(INDEX(Prodotti!$F$5:$F$504,MATCH(B1273,Prodotti!$A$5:$A$504,0)),0)))</f>
        <v/>
      </c>
      <c r="K1273" s="19" t="str">
        <f aca="false">IF(B1273="","",IF(ISNA(MATCH(B1273,Prodotti!$A$5:$A$504,0)),"Codice non trovato",IF(OR(C1273="",D1273=""),"Manca tipo o quantità",IF(C1273="Scarico",IF(SUMIFS($D$5:D1273,$B$5:B1273,B1273,$C$5:C1273,"Carico")-SUMIFS($D$5:D1273,$B$5:B1273,B1273,$C$5:C1273,"Scarico")&lt;0,"Giacenza insufficiente",""),""))))</f>
        <v/>
      </c>
    </row>
    <row r="1274" customFormat="false" ht="15" hidden="false" customHeight="false" outlineLevel="0" collapsed="false">
      <c r="A1274" s="18"/>
      <c r="B1274" s="12"/>
      <c r="C1274" s="13"/>
      <c r="D1274" s="13"/>
      <c r="E1274" s="12"/>
      <c r="F1274" s="14"/>
      <c r="G1274" s="12"/>
      <c r="H1274" s="19" t="str">
        <f aca="false">IF(B1274="","",IFERROR(INDEX(Prodotti!$B$5:$B$504,MATCH(B1274,Prodotti!$A$5:$A$504,0)),"Codice non trovato"))</f>
        <v/>
      </c>
      <c r="I1274" s="17" t="str">
        <f aca="false">IF(OR(D1274="",F1274=""),"",D1274*F1274)</f>
        <v/>
      </c>
      <c r="J1274" s="17" t="str">
        <f aca="false">IF(OR(C1274&lt;&gt;"Scarico",D1274="",F1274="",B1274=""),"",D1274*(F1274-IFERROR(INDEX(Prodotti!$F$5:$F$504,MATCH(B1274,Prodotti!$A$5:$A$504,0)),0)))</f>
        <v/>
      </c>
      <c r="K1274" s="19" t="str">
        <f aca="false">IF(B1274="","",IF(ISNA(MATCH(B1274,Prodotti!$A$5:$A$504,0)),"Codice non trovato",IF(OR(C1274="",D1274=""),"Manca tipo o quantità",IF(C1274="Scarico",IF(SUMIFS($D$5:D1274,$B$5:B1274,B1274,$C$5:C1274,"Carico")-SUMIFS($D$5:D1274,$B$5:B1274,B1274,$C$5:C1274,"Scarico")&lt;0,"Giacenza insufficiente",""),""))))</f>
        <v/>
      </c>
    </row>
    <row r="1275" customFormat="false" ht="15" hidden="false" customHeight="false" outlineLevel="0" collapsed="false">
      <c r="A1275" s="18"/>
      <c r="B1275" s="12"/>
      <c r="C1275" s="13"/>
      <c r="D1275" s="13"/>
      <c r="E1275" s="12"/>
      <c r="F1275" s="14"/>
      <c r="G1275" s="12"/>
      <c r="H1275" s="19" t="str">
        <f aca="false">IF(B1275="","",IFERROR(INDEX(Prodotti!$B$5:$B$504,MATCH(B1275,Prodotti!$A$5:$A$504,0)),"Codice non trovato"))</f>
        <v/>
      </c>
      <c r="I1275" s="17" t="str">
        <f aca="false">IF(OR(D1275="",F1275=""),"",D1275*F1275)</f>
        <v/>
      </c>
      <c r="J1275" s="17" t="str">
        <f aca="false">IF(OR(C1275&lt;&gt;"Scarico",D1275="",F1275="",B1275=""),"",D1275*(F1275-IFERROR(INDEX(Prodotti!$F$5:$F$504,MATCH(B1275,Prodotti!$A$5:$A$504,0)),0)))</f>
        <v/>
      </c>
      <c r="K1275" s="19" t="str">
        <f aca="false">IF(B1275="","",IF(ISNA(MATCH(B1275,Prodotti!$A$5:$A$504,0)),"Codice non trovato",IF(OR(C1275="",D1275=""),"Manca tipo o quantità",IF(C1275="Scarico",IF(SUMIFS($D$5:D1275,$B$5:B1275,B1275,$C$5:C1275,"Carico")-SUMIFS($D$5:D1275,$B$5:B1275,B1275,$C$5:C1275,"Scarico")&lt;0,"Giacenza insufficiente",""),""))))</f>
        <v/>
      </c>
    </row>
    <row r="1276" customFormat="false" ht="15" hidden="false" customHeight="false" outlineLevel="0" collapsed="false">
      <c r="A1276" s="18"/>
      <c r="B1276" s="12"/>
      <c r="C1276" s="13"/>
      <c r="D1276" s="13"/>
      <c r="E1276" s="12"/>
      <c r="F1276" s="14"/>
      <c r="G1276" s="12"/>
      <c r="H1276" s="19" t="str">
        <f aca="false">IF(B1276="","",IFERROR(INDEX(Prodotti!$B$5:$B$504,MATCH(B1276,Prodotti!$A$5:$A$504,0)),"Codice non trovato"))</f>
        <v/>
      </c>
      <c r="I1276" s="17" t="str">
        <f aca="false">IF(OR(D1276="",F1276=""),"",D1276*F1276)</f>
        <v/>
      </c>
      <c r="J1276" s="17" t="str">
        <f aca="false">IF(OR(C1276&lt;&gt;"Scarico",D1276="",F1276="",B1276=""),"",D1276*(F1276-IFERROR(INDEX(Prodotti!$F$5:$F$504,MATCH(B1276,Prodotti!$A$5:$A$504,0)),0)))</f>
        <v/>
      </c>
      <c r="K1276" s="19" t="str">
        <f aca="false">IF(B1276="","",IF(ISNA(MATCH(B1276,Prodotti!$A$5:$A$504,0)),"Codice non trovato",IF(OR(C1276="",D1276=""),"Manca tipo o quantità",IF(C1276="Scarico",IF(SUMIFS($D$5:D1276,$B$5:B1276,B1276,$C$5:C1276,"Carico")-SUMIFS($D$5:D1276,$B$5:B1276,B1276,$C$5:C1276,"Scarico")&lt;0,"Giacenza insufficiente",""),""))))</f>
        <v/>
      </c>
    </row>
    <row r="1277" customFormat="false" ht="15" hidden="false" customHeight="false" outlineLevel="0" collapsed="false">
      <c r="A1277" s="18"/>
      <c r="B1277" s="12"/>
      <c r="C1277" s="13"/>
      <c r="D1277" s="13"/>
      <c r="E1277" s="12"/>
      <c r="F1277" s="14"/>
      <c r="G1277" s="12"/>
      <c r="H1277" s="19" t="str">
        <f aca="false">IF(B1277="","",IFERROR(INDEX(Prodotti!$B$5:$B$504,MATCH(B1277,Prodotti!$A$5:$A$504,0)),"Codice non trovato"))</f>
        <v/>
      </c>
      <c r="I1277" s="17" t="str">
        <f aca="false">IF(OR(D1277="",F1277=""),"",D1277*F1277)</f>
        <v/>
      </c>
      <c r="J1277" s="17" t="str">
        <f aca="false">IF(OR(C1277&lt;&gt;"Scarico",D1277="",F1277="",B1277=""),"",D1277*(F1277-IFERROR(INDEX(Prodotti!$F$5:$F$504,MATCH(B1277,Prodotti!$A$5:$A$504,0)),0)))</f>
        <v/>
      </c>
      <c r="K1277" s="19" t="str">
        <f aca="false">IF(B1277="","",IF(ISNA(MATCH(B1277,Prodotti!$A$5:$A$504,0)),"Codice non trovato",IF(OR(C1277="",D1277=""),"Manca tipo o quantità",IF(C1277="Scarico",IF(SUMIFS($D$5:D1277,$B$5:B1277,B1277,$C$5:C1277,"Carico")-SUMIFS($D$5:D1277,$B$5:B1277,B1277,$C$5:C1277,"Scarico")&lt;0,"Giacenza insufficiente",""),""))))</f>
        <v/>
      </c>
    </row>
    <row r="1278" customFormat="false" ht="15" hidden="false" customHeight="false" outlineLevel="0" collapsed="false">
      <c r="A1278" s="18"/>
      <c r="B1278" s="12"/>
      <c r="C1278" s="13"/>
      <c r="D1278" s="13"/>
      <c r="E1278" s="12"/>
      <c r="F1278" s="14"/>
      <c r="G1278" s="12"/>
      <c r="H1278" s="19" t="str">
        <f aca="false">IF(B1278="","",IFERROR(INDEX(Prodotti!$B$5:$B$504,MATCH(B1278,Prodotti!$A$5:$A$504,0)),"Codice non trovato"))</f>
        <v/>
      </c>
      <c r="I1278" s="17" t="str">
        <f aca="false">IF(OR(D1278="",F1278=""),"",D1278*F1278)</f>
        <v/>
      </c>
      <c r="J1278" s="17" t="str">
        <f aca="false">IF(OR(C1278&lt;&gt;"Scarico",D1278="",F1278="",B1278=""),"",D1278*(F1278-IFERROR(INDEX(Prodotti!$F$5:$F$504,MATCH(B1278,Prodotti!$A$5:$A$504,0)),0)))</f>
        <v/>
      </c>
      <c r="K1278" s="19" t="str">
        <f aca="false">IF(B1278="","",IF(ISNA(MATCH(B1278,Prodotti!$A$5:$A$504,0)),"Codice non trovato",IF(OR(C1278="",D1278=""),"Manca tipo o quantità",IF(C1278="Scarico",IF(SUMIFS($D$5:D1278,$B$5:B1278,B1278,$C$5:C1278,"Carico")-SUMIFS($D$5:D1278,$B$5:B1278,B1278,$C$5:C1278,"Scarico")&lt;0,"Giacenza insufficiente",""),""))))</f>
        <v/>
      </c>
    </row>
    <row r="1279" customFormat="false" ht="15" hidden="false" customHeight="false" outlineLevel="0" collapsed="false">
      <c r="A1279" s="18"/>
      <c r="B1279" s="12"/>
      <c r="C1279" s="13"/>
      <c r="D1279" s="13"/>
      <c r="E1279" s="12"/>
      <c r="F1279" s="14"/>
      <c r="G1279" s="12"/>
      <c r="H1279" s="19" t="str">
        <f aca="false">IF(B1279="","",IFERROR(INDEX(Prodotti!$B$5:$B$504,MATCH(B1279,Prodotti!$A$5:$A$504,0)),"Codice non trovato"))</f>
        <v/>
      </c>
      <c r="I1279" s="17" t="str">
        <f aca="false">IF(OR(D1279="",F1279=""),"",D1279*F1279)</f>
        <v/>
      </c>
      <c r="J1279" s="17" t="str">
        <f aca="false">IF(OR(C1279&lt;&gt;"Scarico",D1279="",F1279="",B1279=""),"",D1279*(F1279-IFERROR(INDEX(Prodotti!$F$5:$F$504,MATCH(B1279,Prodotti!$A$5:$A$504,0)),0)))</f>
        <v/>
      </c>
      <c r="K1279" s="19" t="str">
        <f aca="false">IF(B1279="","",IF(ISNA(MATCH(B1279,Prodotti!$A$5:$A$504,0)),"Codice non trovato",IF(OR(C1279="",D1279=""),"Manca tipo o quantità",IF(C1279="Scarico",IF(SUMIFS($D$5:D1279,$B$5:B1279,B1279,$C$5:C1279,"Carico")-SUMIFS($D$5:D1279,$B$5:B1279,B1279,$C$5:C1279,"Scarico")&lt;0,"Giacenza insufficiente",""),""))))</f>
        <v/>
      </c>
    </row>
    <row r="1280" customFormat="false" ht="15" hidden="false" customHeight="false" outlineLevel="0" collapsed="false">
      <c r="A1280" s="18"/>
      <c r="B1280" s="12"/>
      <c r="C1280" s="13"/>
      <c r="D1280" s="13"/>
      <c r="E1280" s="12"/>
      <c r="F1280" s="14"/>
      <c r="G1280" s="12"/>
      <c r="H1280" s="19" t="str">
        <f aca="false">IF(B1280="","",IFERROR(INDEX(Prodotti!$B$5:$B$504,MATCH(B1280,Prodotti!$A$5:$A$504,0)),"Codice non trovato"))</f>
        <v/>
      </c>
      <c r="I1280" s="17" t="str">
        <f aca="false">IF(OR(D1280="",F1280=""),"",D1280*F1280)</f>
        <v/>
      </c>
      <c r="J1280" s="17" t="str">
        <f aca="false">IF(OR(C1280&lt;&gt;"Scarico",D1280="",F1280="",B1280=""),"",D1280*(F1280-IFERROR(INDEX(Prodotti!$F$5:$F$504,MATCH(B1280,Prodotti!$A$5:$A$504,0)),0)))</f>
        <v/>
      </c>
      <c r="K1280" s="19" t="str">
        <f aca="false">IF(B1280="","",IF(ISNA(MATCH(B1280,Prodotti!$A$5:$A$504,0)),"Codice non trovato",IF(OR(C1280="",D1280=""),"Manca tipo o quantità",IF(C1280="Scarico",IF(SUMIFS($D$5:D1280,$B$5:B1280,B1280,$C$5:C1280,"Carico")-SUMIFS($D$5:D1280,$B$5:B1280,B1280,$C$5:C1280,"Scarico")&lt;0,"Giacenza insufficiente",""),""))))</f>
        <v/>
      </c>
    </row>
    <row r="1281" customFormat="false" ht="15" hidden="false" customHeight="false" outlineLevel="0" collapsed="false">
      <c r="A1281" s="18"/>
      <c r="B1281" s="12"/>
      <c r="C1281" s="13"/>
      <c r="D1281" s="13"/>
      <c r="E1281" s="12"/>
      <c r="F1281" s="14"/>
      <c r="G1281" s="12"/>
      <c r="H1281" s="19" t="str">
        <f aca="false">IF(B1281="","",IFERROR(INDEX(Prodotti!$B$5:$B$504,MATCH(B1281,Prodotti!$A$5:$A$504,0)),"Codice non trovato"))</f>
        <v/>
      </c>
      <c r="I1281" s="17" t="str">
        <f aca="false">IF(OR(D1281="",F1281=""),"",D1281*F1281)</f>
        <v/>
      </c>
      <c r="J1281" s="17" t="str">
        <f aca="false">IF(OR(C1281&lt;&gt;"Scarico",D1281="",F1281="",B1281=""),"",D1281*(F1281-IFERROR(INDEX(Prodotti!$F$5:$F$504,MATCH(B1281,Prodotti!$A$5:$A$504,0)),0)))</f>
        <v/>
      </c>
      <c r="K1281" s="19" t="str">
        <f aca="false">IF(B1281="","",IF(ISNA(MATCH(B1281,Prodotti!$A$5:$A$504,0)),"Codice non trovato",IF(OR(C1281="",D1281=""),"Manca tipo o quantità",IF(C1281="Scarico",IF(SUMIFS($D$5:D1281,$B$5:B1281,B1281,$C$5:C1281,"Carico")-SUMIFS($D$5:D1281,$B$5:B1281,B1281,$C$5:C1281,"Scarico")&lt;0,"Giacenza insufficiente",""),""))))</f>
        <v/>
      </c>
    </row>
    <row r="1282" customFormat="false" ht="15" hidden="false" customHeight="false" outlineLevel="0" collapsed="false">
      <c r="A1282" s="18"/>
      <c r="B1282" s="12"/>
      <c r="C1282" s="13"/>
      <c r="D1282" s="13"/>
      <c r="E1282" s="12"/>
      <c r="F1282" s="14"/>
      <c r="G1282" s="12"/>
      <c r="H1282" s="19" t="str">
        <f aca="false">IF(B1282="","",IFERROR(INDEX(Prodotti!$B$5:$B$504,MATCH(B1282,Prodotti!$A$5:$A$504,0)),"Codice non trovato"))</f>
        <v/>
      </c>
      <c r="I1282" s="17" t="str">
        <f aca="false">IF(OR(D1282="",F1282=""),"",D1282*F1282)</f>
        <v/>
      </c>
      <c r="J1282" s="17" t="str">
        <f aca="false">IF(OR(C1282&lt;&gt;"Scarico",D1282="",F1282="",B1282=""),"",D1282*(F1282-IFERROR(INDEX(Prodotti!$F$5:$F$504,MATCH(B1282,Prodotti!$A$5:$A$504,0)),0)))</f>
        <v/>
      </c>
      <c r="K1282" s="19" t="str">
        <f aca="false">IF(B1282="","",IF(ISNA(MATCH(B1282,Prodotti!$A$5:$A$504,0)),"Codice non trovato",IF(OR(C1282="",D1282=""),"Manca tipo o quantità",IF(C1282="Scarico",IF(SUMIFS($D$5:D1282,$B$5:B1282,B1282,$C$5:C1282,"Carico")-SUMIFS($D$5:D1282,$B$5:B1282,B1282,$C$5:C1282,"Scarico")&lt;0,"Giacenza insufficiente",""),""))))</f>
        <v/>
      </c>
    </row>
    <row r="1283" customFormat="false" ht="15" hidden="false" customHeight="false" outlineLevel="0" collapsed="false">
      <c r="A1283" s="18"/>
      <c r="B1283" s="12"/>
      <c r="C1283" s="13"/>
      <c r="D1283" s="13"/>
      <c r="E1283" s="12"/>
      <c r="F1283" s="14"/>
      <c r="G1283" s="12"/>
      <c r="H1283" s="19" t="str">
        <f aca="false">IF(B1283="","",IFERROR(INDEX(Prodotti!$B$5:$B$504,MATCH(B1283,Prodotti!$A$5:$A$504,0)),"Codice non trovato"))</f>
        <v/>
      </c>
      <c r="I1283" s="17" t="str">
        <f aca="false">IF(OR(D1283="",F1283=""),"",D1283*F1283)</f>
        <v/>
      </c>
      <c r="J1283" s="17" t="str">
        <f aca="false">IF(OR(C1283&lt;&gt;"Scarico",D1283="",F1283="",B1283=""),"",D1283*(F1283-IFERROR(INDEX(Prodotti!$F$5:$F$504,MATCH(B1283,Prodotti!$A$5:$A$504,0)),0)))</f>
        <v/>
      </c>
      <c r="K1283" s="19" t="str">
        <f aca="false">IF(B1283="","",IF(ISNA(MATCH(B1283,Prodotti!$A$5:$A$504,0)),"Codice non trovato",IF(OR(C1283="",D1283=""),"Manca tipo o quantità",IF(C1283="Scarico",IF(SUMIFS($D$5:D1283,$B$5:B1283,B1283,$C$5:C1283,"Carico")-SUMIFS($D$5:D1283,$B$5:B1283,B1283,$C$5:C1283,"Scarico")&lt;0,"Giacenza insufficiente",""),""))))</f>
        <v/>
      </c>
    </row>
    <row r="1284" customFormat="false" ht="15" hidden="false" customHeight="false" outlineLevel="0" collapsed="false">
      <c r="A1284" s="18"/>
      <c r="B1284" s="12"/>
      <c r="C1284" s="13"/>
      <c r="D1284" s="13"/>
      <c r="E1284" s="12"/>
      <c r="F1284" s="14"/>
      <c r="G1284" s="12"/>
      <c r="H1284" s="19" t="str">
        <f aca="false">IF(B1284="","",IFERROR(INDEX(Prodotti!$B$5:$B$504,MATCH(B1284,Prodotti!$A$5:$A$504,0)),"Codice non trovato"))</f>
        <v/>
      </c>
      <c r="I1284" s="17" t="str">
        <f aca="false">IF(OR(D1284="",F1284=""),"",D1284*F1284)</f>
        <v/>
      </c>
      <c r="J1284" s="17" t="str">
        <f aca="false">IF(OR(C1284&lt;&gt;"Scarico",D1284="",F1284="",B1284=""),"",D1284*(F1284-IFERROR(INDEX(Prodotti!$F$5:$F$504,MATCH(B1284,Prodotti!$A$5:$A$504,0)),0)))</f>
        <v/>
      </c>
      <c r="K1284" s="19" t="str">
        <f aca="false">IF(B1284="","",IF(ISNA(MATCH(B1284,Prodotti!$A$5:$A$504,0)),"Codice non trovato",IF(OR(C1284="",D1284=""),"Manca tipo o quantità",IF(C1284="Scarico",IF(SUMIFS($D$5:D1284,$B$5:B1284,B1284,$C$5:C1284,"Carico")-SUMIFS($D$5:D1284,$B$5:B1284,B1284,$C$5:C1284,"Scarico")&lt;0,"Giacenza insufficiente",""),""))))</f>
        <v/>
      </c>
    </row>
    <row r="1285" customFormat="false" ht="15" hidden="false" customHeight="false" outlineLevel="0" collapsed="false">
      <c r="A1285" s="18"/>
      <c r="B1285" s="12"/>
      <c r="C1285" s="13"/>
      <c r="D1285" s="13"/>
      <c r="E1285" s="12"/>
      <c r="F1285" s="14"/>
      <c r="G1285" s="12"/>
      <c r="H1285" s="19" t="str">
        <f aca="false">IF(B1285="","",IFERROR(INDEX(Prodotti!$B$5:$B$504,MATCH(B1285,Prodotti!$A$5:$A$504,0)),"Codice non trovato"))</f>
        <v/>
      </c>
      <c r="I1285" s="17" t="str">
        <f aca="false">IF(OR(D1285="",F1285=""),"",D1285*F1285)</f>
        <v/>
      </c>
      <c r="J1285" s="17" t="str">
        <f aca="false">IF(OR(C1285&lt;&gt;"Scarico",D1285="",F1285="",B1285=""),"",D1285*(F1285-IFERROR(INDEX(Prodotti!$F$5:$F$504,MATCH(B1285,Prodotti!$A$5:$A$504,0)),0)))</f>
        <v/>
      </c>
      <c r="K1285" s="19" t="str">
        <f aca="false">IF(B1285="","",IF(ISNA(MATCH(B1285,Prodotti!$A$5:$A$504,0)),"Codice non trovato",IF(OR(C1285="",D1285=""),"Manca tipo o quantità",IF(C1285="Scarico",IF(SUMIFS($D$5:D1285,$B$5:B1285,B1285,$C$5:C1285,"Carico")-SUMIFS($D$5:D1285,$B$5:B1285,B1285,$C$5:C1285,"Scarico")&lt;0,"Giacenza insufficiente",""),""))))</f>
        <v/>
      </c>
    </row>
    <row r="1286" customFormat="false" ht="15" hidden="false" customHeight="false" outlineLevel="0" collapsed="false">
      <c r="A1286" s="18"/>
      <c r="B1286" s="12"/>
      <c r="C1286" s="13"/>
      <c r="D1286" s="13"/>
      <c r="E1286" s="12"/>
      <c r="F1286" s="14"/>
      <c r="G1286" s="12"/>
      <c r="H1286" s="19" t="str">
        <f aca="false">IF(B1286="","",IFERROR(INDEX(Prodotti!$B$5:$B$504,MATCH(B1286,Prodotti!$A$5:$A$504,0)),"Codice non trovato"))</f>
        <v/>
      </c>
      <c r="I1286" s="17" t="str">
        <f aca="false">IF(OR(D1286="",F1286=""),"",D1286*F1286)</f>
        <v/>
      </c>
      <c r="J1286" s="17" t="str">
        <f aca="false">IF(OR(C1286&lt;&gt;"Scarico",D1286="",F1286="",B1286=""),"",D1286*(F1286-IFERROR(INDEX(Prodotti!$F$5:$F$504,MATCH(B1286,Prodotti!$A$5:$A$504,0)),0)))</f>
        <v/>
      </c>
      <c r="K1286" s="19" t="str">
        <f aca="false">IF(B1286="","",IF(ISNA(MATCH(B1286,Prodotti!$A$5:$A$504,0)),"Codice non trovato",IF(OR(C1286="",D1286=""),"Manca tipo o quantità",IF(C1286="Scarico",IF(SUMIFS($D$5:D1286,$B$5:B1286,B1286,$C$5:C1286,"Carico")-SUMIFS($D$5:D1286,$B$5:B1286,B1286,$C$5:C1286,"Scarico")&lt;0,"Giacenza insufficiente",""),""))))</f>
        <v/>
      </c>
    </row>
    <row r="1287" customFormat="false" ht="15" hidden="false" customHeight="false" outlineLevel="0" collapsed="false">
      <c r="A1287" s="18"/>
      <c r="B1287" s="12"/>
      <c r="C1287" s="13"/>
      <c r="D1287" s="13"/>
      <c r="E1287" s="12"/>
      <c r="F1287" s="14"/>
      <c r="G1287" s="12"/>
      <c r="H1287" s="19" t="str">
        <f aca="false">IF(B1287="","",IFERROR(INDEX(Prodotti!$B$5:$B$504,MATCH(B1287,Prodotti!$A$5:$A$504,0)),"Codice non trovato"))</f>
        <v/>
      </c>
      <c r="I1287" s="17" t="str">
        <f aca="false">IF(OR(D1287="",F1287=""),"",D1287*F1287)</f>
        <v/>
      </c>
      <c r="J1287" s="17" t="str">
        <f aca="false">IF(OR(C1287&lt;&gt;"Scarico",D1287="",F1287="",B1287=""),"",D1287*(F1287-IFERROR(INDEX(Prodotti!$F$5:$F$504,MATCH(B1287,Prodotti!$A$5:$A$504,0)),0)))</f>
        <v/>
      </c>
      <c r="K1287" s="19" t="str">
        <f aca="false">IF(B1287="","",IF(ISNA(MATCH(B1287,Prodotti!$A$5:$A$504,0)),"Codice non trovato",IF(OR(C1287="",D1287=""),"Manca tipo o quantità",IF(C1287="Scarico",IF(SUMIFS($D$5:D1287,$B$5:B1287,B1287,$C$5:C1287,"Carico")-SUMIFS($D$5:D1287,$B$5:B1287,B1287,$C$5:C1287,"Scarico")&lt;0,"Giacenza insufficiente",""),""))))</f>
        <v/>
      </c>
    </row>
    <row r="1288" customFormat="false" ht="15" hidden="false" customHeight="false" outlineLevel="0" collapsed="false">
      <c r="A1288" s="18"/>
      <c r="B1288" s="12"/>
      <c r="C1288" s="13"/>
      <c r="D1288" s="13"/>
      <c r="E1288" s="12"/>
      <c r="F1288" s="14"/>
      <c r="G1288" s="12"/>
      <c r="H1288" s="19" t="str">
        <f aca="false">IF(B1288="","",IFERROR(INDEX(Prodotti!$B$5:$B$504,MATCH(B1288,Prodotti!$A$5:$A$504,0)),"Codice non trovato"))</f>
        <v/>
      </c>
      <c r="I1288" s="17" t="str">
        <f aca="false">IF(OR(D1288="",F1288=""),"",D1288*F1288)</f>
        <v/>
      </c>
      <c r="J1288" s="17" t="str">
        <f aca="false">IF(OR(C1288&lt;&gt;"Scarico",D1288="",F1288="",B1288=""),"",D1288*(F1288-IFERROR(INDEX(Prodotti!$F$5:$F$504,MATCH(B1288,Prodotti!$A$5:$A$504,0)),0)))</f>
        <v/>
      </c>
      <c r="K1288" s="19" t="str">
        <f aca="false">IF(B1288="","",IF(ISNA(MATCH(B1288,Prodotti!$A$5:$A$504,0)),"Codice non trovato",IF(OR(C1288="",D1288=""),"Manca tipo o quantità",IF(C1288="Scarico",IF(SUMIFS($D$5:D1288,$B$5:B1288,B1288,$C$5:C1288,"Carico")-SUMIFS($D$5:D1288,$B$5:B1288,B1288,$C$5:C1288,"Scarico")&lt;0,"Giacenza insufficiente",""),""))))</f>
        <v/>
      </c>
    </row>
    <row r="1289" customFormat="false" ht="15" hidden="false" customHeight="false" outlineLevel="0" collapsed="false">
      <c r="A1289" s="18"/>
      <c r="B1289" s="12"/>
      <c r="C1289" s="13"/>
      <c r="D1289" s="13"/>
      <c r="E1289" s="12"/>
      <c r="F1289" s="14"/>
      <c r="G1289" s="12"/>
      <c r="H1289" s="19" t="str">
        <f aca="false">IF(B1289="","",IFERROR(INDEX(Prodotti!$B$5:$B$504,MATCH(B1289,Prodotti!$A$5:$A$504,0)),"Codice non trovato"))</f>
        <v/>
      </c>
      <c r="I1289" s="17" t="str">
        <f aca="false">IF(OR(D1289="",F1289=""),"",D1289*F1289)</f>
        <v/>
      </c>
      <c r="J1289" s="17" t="str">
        <f aca="false">IF(OR(C1289&lt;&gt;"Scarico",D1289="",F1289="",B1289=""),"",D1289*(F1289-IFERROR(INDEX(Prodotti!$F$5:$F$504,MATCH(B1289,Prodotti!$A$5:$A$504,0)),0)))</f>
        <v/>
      </c>
      <c r="K1289" s="19" t="str">
        <f aca="false">IF(B1289="","",IF(ISNA(MATCH(B1289,Prodotti!$A$5:$A$504,0)),"Codice non trovato",IF(OR(C1289="",D1289=""),"Manca tipo o quantità",IF(C1289="Scarico",IF(SUMIFS($D$5:D1289,$B$5:B1289,B1289,$C$5:C1289,"Carico")-SUMIFS($D$5:D1289,$B$5:B1289,B1289,$C$5:C1289,"Scarico")&lt;0,"Giacenza insufficiente",""),""))))</f>
        <v/>
      </c>
    </row>
    <row r="1290" customFormat="false" ht="15" hidden="false" customHeight="false" outlineLevel="0" collapsed="false">
      <c r="A1290" s="18"/>
      <c r="B1290" s="12"/>
      <c r="C1290" s="13"/>
      <c r="D1290" s="13"/>
      <c r="E1290" s="12"/>
      <c r="F1290" s="14"/>
      <c r="G1290" s="12"/>
      <c r="H1290" s="19" t="str">
        <f aca="false">IF(B1290="","",IFERROR(INDEX(Prodotti!$B$5:$B$504,MATCH(B1290,Prodotti!$A$5:$A$504,0)),"Codice non trovato"))</f>
        <v/>
      </c>
      <c r="I1290" s="17" t="str">
        <f aca="false">IF(OR(D1290="",F1290=""),"",D1290*F1290)</f>
        <v/>
      </c>
      <c r="J1290" s="17" t="str">
        <f aca="false">IF(OR(C1290&lt;&gt;"Scarico",D1290="",F1290="",B1290=""),"",D1290*(F1290-IFERROR(INDEX(Prodotti!$F$5:$F$504,MATCH(B1290,Prodotti!$A$5:$A$504,0)),0)))</f>
        <v/>
      </c>
      <c r="K1290" s="19" t="str">
        <f aca="false">IF(B1290="","",IF(ISNA(MATCH(B1290,Prodotti!$A$5:$A$504,0)),"Codice non trovato",IF(OR(C1290="",D1290=""),"Manca tipo o quantità",IF(C1290="Scarico",IF(SUMIFS($D$5:D1290,$B$5:B1290,B1290,$C$5:C1290,"Carico")-SUMIFS($D$5:D1290,$B$5:B1290,B1290,$C$5:C1290,"Scarico")&lt;0,"Giacenza insufficiente",""),""))))</f>
        <v/>
      </c>
    </row>
    <row r="1291" customFormat="false" ht="15" hidden="false" customHeight="false" outlineLevel="0" collapsed="false">
      <c r="A1291" s="18"/>
      <c r="B1291" s="12"/>
      <c r="C1291" s="13"/>
      <c r="D1291" s="13"/>
      <c r="E1291" s="12"/>
      <c r="F1291" s="14"/>
      <c r="G1291" s="12"/>
      <c r="H1291" s="19" t="str">
        <f aca="false">IF(B1291="","",IFERROR(INDEX(Prodotti!$B$5:$B$504,MATCH(B1291,Prodotti!$A$5:$A$504,0)),"Codice non trovato"))</f>
        <v/>
      </c>
      <c r="I1291" s="17" t="str">
        <f aca="false">IF(OR(D1291="",F1291=""),"",D1291*F1291)</f>
        <v/>
      </c>
      <c r="J1291" s="17" t="str">
        <f aca="false">IF(OR(C1291&lt;&gt;"Scarico",D1291="",F1291="",B1291=""),"",D1291*(F1291-IFERROR(INDEX(Prodotti!$F$5:$F$504,MATCH(B1291,Prodotti!$A$5:$A$504,0)),0)))</f>
        <v/>
      </c>
      <c r="K1291" s="19" t="str">
        <f aca="false">IF(B1291="","",IF(ISNA(MATCH(B1291,Prodotti!$A$5:$A$504,0)),"Codice non trovato",IF(OR(C1291="",D1291=""),"Manca tipo o quantità",IF(C1291="Scarico",IF(SUMIFS($D$5:D1291,$B$5:B1291,B1291,$C$5:C1291,"Carico")-SUMIFS($D$5:D1291,$B$5:B1291,B1291,$C$5:C1291,"Scarico")&lt;0,"Giacenza insufficiente",""),""))))</f>
        <v/>
      </c>
    </row>
    <row r="1292" customFormat="false" ht="15" hidden="false" customHeight="false" outlineLevel="0" collapsed="false">
      <c r="A1292" s="18"/>
      <c r="B1292" s="12"/>
      <c r="C1292" s="13"/>
      <c r="D1292" s="13"/>
      <c r="E1292" s="12"/>
      <c r="F1292" s="14"/>
      <c r="G1292" s="12"/>
      <c r="H1292" s="19" t="str">
        <f aca="false">IF(B1292="","",IFERROR(INDEX(Prodotti!$B$5:$B$504,MATCH(B1292,Prodotti!$A$5:$A$504,0)),"Codice non trovato"))</f>
        <v/>
      </c>
      <c r="I1292" s="17" t="str">
        <f aca="false">IF(OR(D1292="",F1292=""),"",D1292*F1292)</f>
        <v/>
      </c>
      <c r="J1292" s="17" t="str">
        <f aca="false">IF(OR(C1292&lt;&gt;"Scarico",D1292="",F1292="",B1292=""),"",D1292*(F1292-IFERROR(INDEX(Prodotti!$F$5:$F$504,MATCH(B1292,Prodotti!$A$5:$A$504,0)),0)))</f>
        <v/>
      </c>
      <c r="K1292" s="19" t="str">
        <f aca="false">IF(B1292="","",IF(ISNA(MATCH(B1292,Prodotti!$A$5:$A$504,0)),"Codice non trovato",IF(OR(C1292="",D1292=""),"Manca tipo o quantità",IF(C1292="Scarico",IF(SUMIFS($D$5:D1292,$B$5:B1292,B1292,$C$5:C1292,"Carico")-SUMIFS($D$5:D1292,$B$5:B1292,B1292,$C$5:C1292,"Scarico")&lt;0,"Giacenza insufficiente",""),""))))</f>
        <v/>
      </c>
    </row>
    <row r="1293" customFormat="false" ht="15" hidden="false" customHeight="false" outlineLevel="0" collapsed="false">
      <c r="A1293" s="18"/>
      <c r="B1293" s="12"/>
      <c r="C1293" s="13"/>
      <c r="D1293" s="13"/>
      <c r="E1293" s="12"/>
      <c r="F1293" s="14"/>
      <c r="G1293" s="12"/>
      <c r="H1293" s="19" t="str">
        <f aca="false">IF(B1293="","",IFERROR(INDEX(Prodotti!$B$5:$B$504,MATCH(B1293,Prodotti!$A$5:$A$504,0)),"Codice non trovato"))</f>
        <v/>
      </c>
      <c r="I1293" s="17" t="str">
        <f aca="false">IF(OR(D1293="",F1293=""),"",D1293*F1293)</f>
        <v/>
      </c>
      <c r="J1293" s="17" t="str">
        <f aca="false">IF(OR(C1293&lt;&gt;"Scarico",D1293="",F1293="",B1293=""),"",D1293*(F1293-IFERROR(INDEX(Prodotti!$F$5:$F$504,MATCH(B1293,Prodotti!$A$5:$A$504,0)),0)))</f>
        <v/>
      </c>
      <c r="K1293" s="19" t="str">
        <f aca="false">IF(B1293="","",IF(ISNA(MATCH(B1293,Prodotti!$A$5:$A$504,0)),"Codice non trovato",IF(OR(C1293="",D1293=""),"Manca tipo o quantità",IF(C1293="Scarico",IF(SUMIFS($D$5:D1293,$B$5:B1293,B1293,$C$5:C1293,"Carico")-SUMIFS($D$5:D1293,$B$5:B1293,B1293,$C$5:C1293,"Scarico")&lt;0,"Giacenza insufficiente",""),""))))</f>
        <v/>
      </c>
    </row>
    <row r="1294" customFormat="false" ht="15" hidden="false" customHeight="false" outlineLevel="0" collapsed="false">
      <c r="A1294" s="18"/>
      <c r="B1294" s="12"/>
      <c r="C1294" s="13"/>
      <c r="D1294" s="13"/>
      <c r="E1294" s="12"/>
      <c r="F1294" s="14"/>
      <c r="G1294" s="12"/>
      <c r="H1294" s="19" t="str">
        <f aca="false">IF(B1294="","",IFERROR(INDEX(Prodotti!$B$5:$B$504,MATCH(B1294,Prodotti!$A$5:$A$504,0)),"Codice non trovato"))</f>
        <v/>
      </c>
      <c r="I1294" s="17" t="str">
        <f aca="false">IF(OR(D1294="",F1294=""),"",D1294*F1294)</f>
        <v/>
      </c>
      <c r="J1294" s="17" t="str">
        <f aca="false">IF(OR(C1294&lt;&gt;"Scarico",D1294="",F1294="",B1294=""),"",D1294*(F1294-IFERROR(INDEX(Prodotti!$F$5:$F$504,MATCH(B1294,Prodotti!$A$5:$A$504,0)),0)))</f>
        <v/>
      </c>
      <c r="K1294" s="19" t="str">
        <f aca="false">IF(B1294="","",IF(ISNA(MATCH(B1294,Prodotti!$A$5:$A$504,0)),"Codice non trovato",IF(OR(C1294="",D1294=""),"Manca tipo o quantità",IF(C1294="Scarico",IF(SUMIFS($D$5:D1294,$B$5:B1294,B1294,$C$5:C1294,"Carico")-SUMIFS($D$5:D1294,$B$5:B1294,B1294,$C$5:C1294,"Scarico")&lt;0,"Giacenza insufficiente",""),""))))</f>
        <v/>
      </c>
    </row>
    <row r="1295" customFormat="false" ht="15" hidden="false" customHeight="false" outlineLevel="0" collapsed="false">
      <c r="A1295" s="18"/>
      <c r="B1295" s="12"/>
      <c r="C1295" s="13"/>
      <c r="D1295" s="13"/>
      <c r="E1295" s="12"/>
      <c r="F1295" s="14"/>
      <c r="G1295" s="12"/>
      <c r="H1295" s="19" t="str">
        <f aca="false">IF(B1295="","",IFERROR(INDEX(Prodotti!$B$5:$B$504,MATCH(B1295,Prodotti!$A$5:$A$504,0)),"Codice non trovato"))</f>
        <v/>
      </c>
      <c r="I1295" s="17" t="str">
        <f aca="false">IF(OR(D1295="",F1295=""),"",D1295*F1295)</f>
        <v/>
      </c>
      <c r="J1295" s="17" t="str">
        <f aca="false">IF(OR(C1295&lt;&gt;"Scarico",D1295="",F1295="",B1295=""),"",D1295*(F1295-IFERROR(INDEX(Prodotti!$F$5:$F$504,MATCH(B1295,Prodotti!$A$5:$A$504,0)),0)))</f>
        <v/>
      </c>
      <c r="K1295" s="19" t="str">
        <f aca="false">IF(B1295="","",IF(ISNA(MATCH(B1295,Prodotti!$A$5:$A$504,0)),"Codice non trovato",IF(OR(C1295="",D1295=""),"Manca tipo o quantità",IF(C1295="Scarico",IF(SUMIFS($D$5:D1295,$B$5:B1295,B1295,$C$5:C1295,"Carico")-SUMIFS($D$5:D1295,$B$5:B1295,B1295,$C$5:C1295,"Scarico")&lt;0,"Giacenza insufficiente",""),""))))</f>
        <v/>
      </c>
    </row>
    <row r="1296" customFormat="false" ht="15" hidden="false" customHeight="false" outlineLevel="0" collapsed="false">
      <c r="A1296" s="18"/>
      <c r="B1296" s="12"/>
      <c r="C1296" s="13"/>
      <c r="D1296" s="13"/>
      <c r="E1296" s="12"/>
      <c r="F1296" s="14"/>
      <c r="G1296" s="12"/>
      <c r="H1296" s="19" t="str">
        <f aca="false">IF(B1296="","",IFERROR(INDEX(Prodotti!$B$5:$B$504,MATCH(B1296,Prodotti!$A$5:$A$504,0)),"Codice non trovato"))</f>
        <v/>
      </c>
      <c r="I1296" s="17" t="str">
        <f aca="false">IF(OR(D1296="",F1296=""),"",D1296*F1296)</f>
        <v/>
      </c>
      <c r="J1296" s="17" t="str">
        <f aca="false">IF(OR(C1296&lt;&gt;"Scarico",D1296="",F1296="",B1296=""),"",D1296*(F1296-IFERROR(INDEX(Prodotti!$F$5:$F$504,MATCH(B1296,Prodotti!$A$5:$A$504,0)),0)))</f>
        <v/>
      </c>
      <c r="K1296" s="19" t="str">
        <f aca="false">IF(B1296="","",IF(ISNA(MATCH(B1296,Prodotti!$A$5:$A$504,0)),"Codice non trovato",IF(OR(C1296="",D1296=""),"Manca tipo o quantità",IF(C1296="Scarico",IF(SUMIFS($D$5:D1296,$B$5:B1296,B1296,$C$5:C1296,"Carico")-SUMIFS($D$5:D1296,$B$5:B1296,B1296,$C$5:C1296,"Scarico")&lt;0,"Giacenza insufficiente",""),""))))</f>
        <v/>
      </c>
    </row>
    <row r="1297" customFormat="false" ht="15" hidden="false" customHeight="false" outlineLevel="0" collapsed="false">
      <c r="A1297" s="18"/>
      <c r="B1297" s="12"/>
      <c r="C1297" s="13"/>
      <c r="D1297" s="13"/>
      <c r="E1297" s="12"/>
      <c r="F1297" s="14"/>
      <c r="G1297" s="12"/>
      <c r="H1297" s="19" t="str">
        <f aca="false">IF(B1297="","",IFERROR(INDEX(Prodotti!$B$5:$B$504,MATCH(B1297,Prodotti!$A$5:$A$504,0)),"Codice non trovato"))</f>
        <v/>
      </c>
      <c r="I1297" s="17" t="str">
        <f aca="false">IF(OR(D1297="",F1297=""),"",D1297*F1297)</f>
        <v/>
      </c>
      <c r="J1297" s="17" t="str">
        <f aca="false">IF(OR(C1297&lt;&gt;"Scarico",D1297="",F1297="",B1297=""),"",D1297*(F1297-IFERROR(INDEX(Prodotti!$F$5:$F$504,MATCH(B1297,Prodotti!$A$5:$A$504,0)),0)))</f>
        <v/>
      </c>
      <c r="K1297" s="19" t="str">
        <f aca="false">IF(B1297="","",IF(ISNA(MATCH(B1297,Prodotti!$A$5:$A$504,0)),"Codice non trovato",IF(OR(C1297="",D1297=""),"Manca tipo o quantità",IF(C1297="Scarico",IF(SUMIFS($D$5:D1297,$B$5:B1297,B1297,$C$5:C1297,"Carico")-SUMIFS($D$5:D1297,$B$5:B1297,B1297,$C$5:C1297,"Scarico")&lt;0,"Giacenza insufficiente",""),""))))</f>
        <v/>
      </c>
    </row>
    <row r="1298" customFormat="false" ht="15" hidden="false" customHeight="false" outlineLevel="0" collapsed="false">
      <c r="A1298" s="18"/>
      <c r="B1298" s="12"/>
      <c r="C1298" s="13"/>
      <c r="D1298" s="13"/>
      <c r="E1298" s="12"/>
      <c r="F1298" s="14"/>
      <c r="G1298" s="12"/>
      <c r="H1298" s="19" t="str">
        <f aca="false">IF(B1298="","",IFERROR(INDEX(Prodotti!$B$5:$B$504,MATCH(B1298,Prodotti!$A$5:$A$504,0)),"Codice non trovato"))</f>
        <v/>
      </c>
      <c r="I1298" s="17" t="str">
        <f aca="false">IF(OR(D1298="",F1298=""),"",D1298*F1298)</f>
        <v/>
      </c>
      <c r="J1298" s="17" t="str">
        <f aca="false">IF(OR(C1298&lt;&gt;"Scarico",D1298="",F1298="",B1298=""),"",D1298*(F1298-IFERROR(INDEX(Prodotti!$F$5:$F$504,MATCH(B1298,Prodotti!$A$5:$A$504,0)),0)))</f>
        <v/>
      </c>
      <c r="K1298" s="19" t="str">
        <f aca="false">IF(B1298="","",IF(ISNA(MATCH(B1298,Prodotti!$A$5:$A$504,0)),"Codice non trovato",IF(OR(C1298="",D1298=""),"Manca tipo o quantità",IF(C1298="Scarico",IF(SUMIFS($D$5:D1298,$B$5:B1298,B1298,$C$5:C1298,"Carico")-SUMIFS($D$5:D1298,$B$5:B1298,B1298,$C$5:C1298,"Scarico")&lt;0,"Giacenza insufficiente",""),""))))</f>
        <v/>
      </c>
    </row>
    <row r="1299" customFormat="false" ht="15" hidden="false" customHeight="false" outlineLevel="0" collapsed="false">
      <c r="A1299" s="18"/>
      <c r="B1299" s="12"/>
      <c r="C1299" s="13"/>
      <c r="D1299" s="13"/>
      <c r="E1299" s="12"/>
      <c r="F1299" s="14"/>
      <c r="G1299" s="12"/>
      <c r="H1299" s="19" t="str">
        <f aca="false">IF(B1299="","",IFERROR(INDEX(Prodotti!$B$5:$B$504,MATCH(B1299,Prodotti!$A$5:$A$504,0)),"Codice non trovato"))</f>
        <v/>
      </c>
      <c r="I1299" s="17" t="str">
        <f aca="false">IF(OR(D1299="",F1299=""),"",D1299*F1299)</f>
        <v/>
      </c>
      <c r="J1299" s="17" t="str">
        <f aca="false">IF(OR(C1299&lt;&gt;"Scarico",D1299="",F1299="",B1299=""),"",D1299*(F1299-IFERROR(INDEX(Prodotti!$F$5:$F$504,MATCH(B1299,Prodotti!$A$5:$A$504,0)),0)))</f>
        <v/>
      </c>
      <c r="K1299" s="19" t="str">
        <f aca="false">IF(B1299="","",IF(ISNA(MATCH(B1299,Prodotti!$A$5:$A$504,0)),"Codice non trovato",IF(OR(C1299="",D1299=""),"Manca tipo o quantità",IF(C1299="Scarico",IF(SUMIFS($D$5:D1299,$B$5:B1299,B1299,$C$5:C1299,"Carico")-SUMIFS($D$5:D1299,$B$5:B1299,B1299,$C$5:C1299,"Scarico")&lt;0,"Giacenza insufficiente",""),""))))</f>
        <v/>
      </c>
    </row>
    <row r="1300" customFormat="false" ht="15" hidden="false" customHeight="false" outlineLevel="0" collapsed="false">
      <c r="A1300" s="18"/>
      <c r="B1300" s="12"/>
      <c r="C1300" s="13"/>
      <c r="D1300" s="13"/>
      <c r="E1300" s="12"/>
      <c r="F1300" s="14"/>
      <c r="G1300" s="12"/>
      <c r="H1300" s="19" t="str">
        <f aca="false">IF(B1300="","",IFERROR(INDEX(Prodotti!$B$5:$B$504,MATCH(B1300,Prodotti!$A$5:$A$504,0)),"Codice non trovato"))</f>
        <v/>
      </c>
      <c r="I1300" s="17" t="str">
        <f aca="false">IF(OR(D1300="",F1300=""),"",D1300*F1300)</f>
        <v/>
      </c>
      <c r="J1300" s="17" t="str">
        <f aca="false">IF(OR(C1300&lt;&gt;"Scarico",D1300="",F1300="",B1300=""),"",D1300*(F1300-IFERROR(INDEX(Prodotti!$F$5:$F$504,MATCH(B1300,Prodotti!$A$5:$A$504,0)),0)))</f>
        <v/>
      </c>
      <c r="K1300" s="19" t="str">
        <f aca="false">IF(B1300="","",IF(ISNA(MATCH(B1300,Prodotti!$A$5:$A$504,0)),"Codice non trovato",IF(OR(C1300="",D1300=""),"Manca tipo o quantità",IF(C1300="Scarico",IF(SUMIFS($D$5:D1300,$B$5:B1300,B1300,$C$5:C1300,"Carico")-SUMIFS($D$5:D1300,$B$5:B1300,B1300,$C$5:C1300,"Scarico")&lt;0,"Giacenza insufficiente",""),""))))</f>
        <v/>
      </c>
    </row>
    <row r="1301" customFormat="false" ht="15" hidden="false" customHeight="false" outlineLevel="0" collapsed="false">
      <c r="A1301" s="18"/>
      <c r="B1301" s="12"/>
      <c r="C1301" s="13"/>
      <c r="D1301" s="13"/>
      <c r="E1301" s="12"/>
      <c r="F1301" s="14"/>
      <c r="G1301" s="12"/>
      <c r="H1301" s="19" t="str">
        <f aca="false">IF(B1301="","",IFERROR(INDEX(Prodotti!$B$5:$B$504,MATCH(B1301,Prodotti!$A$5:$A$504,0)),"Codice non trovato"))</f>
        <v/>
      </c>
      <c r="I1301" s="17" t="str">
        <f aca="false">IF(OR(D1301="",F1301=""),"",D1301*F1301)</f>
        <v/>
      </c>
      <c r="J1301" s="17" t="str">
        <f aca="false">IF(OR(C1301&lt;&gt;"Scarico",D1301="",F1301="",B1301=""),"",D1301*(F1301-IFERROR(INDEX(Prodotti!$F$5:$F$504,MATCH(B1301,Prodotti!$A$5:$A$504,0)),0)))</f>
        <v/>
      </c>
      <c r="K1301" s="19" t="str">
        <f aca="false">IF(B1301="","",IF(ISNA(MATCH(B1301,Prodotti!$A$5:$A$504,0)),"Codice non trovato",IF(OR(C1301="",D1301=""),"Manca tipo o quantità",IF(C1301="Scarico",IF(SUMIFS($D$5:D1301,$B$5:B1301,B1301,$C$5:C1301,"Carico")-SUMIFS($D$5:D1301,$B$5:B1301,B1301,$C$5:C1301,"Scarico")&lt;0,"Giacenza insufficiente",""),""))))</f>
        <v/>
      </c>
    </row>
    <row r="1302" customFormat="false" ht="15" hidden="false" customHeight="false" outlineLevel="0" collapsed="false">
      <c r="A1302" s="18"/>
      <c r="B1302" s="12"/>
      <c r="C1302" s="13"/>
      <c r="D1302" s="13"/>
      <c r="E1302" s="12"/>
      <c r="F1302" s="14"/>
      <c r="G1302" s="12"/>
      <c r="H1302" s="19" t="str">
        <f aca="false">IF(B1302="","",IFERROR(INDEX(Prodotti!$B$5:$B$504,MATCH(B1302,Prodotti!$A$5:$A$504,0)),"Codice non trovato"))</f>
        <v/>
      </c>
      <c r="I1302" s="17" t="str">
        <f aca="false">IF(OR(D1302="",F1302=""),"",D1302*F1302)</f>
        <v/>
      </c>
      <c r="J1302" s="17" t="str">
        <f aca="false">IF(OR(C1302&lt;&gt;"Scarico",D1302="",F1302="",B1302=""),"",D1302*(F1302-IFERROR(INDEX(Prodotti!$F$5:$F$504,MATCH(B1302,Prodotti!$A$5:$A$504,0)),0)))</f>
        <v/>
      </c>
      <c r="K1302" s="19" t="str">
        <f aca="false">IF(B1302="","",IF(ISNA(MATCH(B1302,Prodotti!$A$5:$A$504,0)),"Codice non trovato",IF(OR(C1302="",D1302=""),"Manca tipo o quantità",IF(C1302="Scarico",IF(SUMIFS($D$5:D1302,$B$5:B1302,B1302,$C$5:C1302,"Carico")-SUMIFS($D$5:D1302,$B$5:B1302,B1302,$C$5:C1302,"Scarico")&lt;0,"Giacenza insufficiente",""),""))))</f>
        <v/>
      </c>
    </row>
    <row r="1303" customFormat="false" ht="15" hidden="false" customHeight="false" outlineLevel="0" collapsed="false">
      <c r="A1303" s="18"/>
      <c r="B1303" s="12"/>
      <c r="C1303" s="13"/>
      <c r="D1303" s="13"/>
      <c r="E1303" s="12"/>
      <c r="F1303" s="14"/>
      <c r="G1303" s="12"/>
      <c r="H1303" s="19" t="str">
        <f aca="false">IF(B1303="","",IFERROR(INDEX(Prodotti!$B$5:$B$504,MATCH(B1303,Prodotti!$A$5:$A$504,0)),"Codice non trovato"))</f>
        <v/>
      </c>
      <c r="I1303" s="17" t="str">
        <f aca="false">IF(OR(D1303="",F1303=""),"",D1303*F1303)</f>
        <v/>
      </c>
      <c r="J1303" s="17" t="str">
        <f aca="false">IF(OR(C1303&lt;&gt;"Scarico",D1303="",F1303="",B1303=""),"",D1303*(F1303-IFERROR(INDEX(Prodotti!$F$5:$F$504,MATCH(B1303,Prodotti!$A$5:$A$504,0)),0)))</f>
        <v/>
      </c>
      <c r="K1303" s="19" t="str">
        <f aca="false">IF(B1303="","",IF(ISNA(MATCH(B1303,Prodotti!$A$5:$A$504,0)),"Codice non trovato",IF(OR(C1303="",D1303=""),"Manca tipo o quantità",IF(C1303="Scarico",IF(SUMIFS($D$5:D1303,$B$5:B1303,B1303,$C$5:C1303,"Carico")-SUMIFS($D$5:D1303,$B$5:B1303,B1303,$C$5:C1303,"Scarico")&lt;0,"Giacenza insufficiente",""),""))))</f>
        <v/>
      </c>
    </row>
    <row r="1304" customFormat="false" ht="15" hidden="false" customHeight="false" outlineLevel="0" collapsed="false">
      <c r="A1304" s="18"/>
      <c r="B1304" s="12"/>
      <c r="C1304" s="13"/>
      <c r="D1304" s="13"/>
      <c r="E1304" s="12"/>
      <c r="F1304" s="14"/>
      <c r="G1304" s="12"/>
      <c r="H1304" s="19" t="str">
        <f aca="false">IF(B1304="","",IFERROR(INDEX(Prodotti!$B$5:$B$504,MATCH(B1304,Prodotti!$A$5:$A$504,0)),"Codice non trovato"))</f>
        <v/>
      </c>
      <c r="I1304" s="17" t="str">
        <f aca="false">IF(OR(D1304="",F1304=""),"",D1304*F1304)</f>
        <v/>
      </c>
      <c r="J1304" s="17" t="str">
        <f aca="false">IF(OR(C1304&lt;&gt;"Scarico",D1304="",F1304="",B1304=""),"",D1304*(F1304-IFERROR(INDEX(Prodotti!$F$5:$F$504,MATCH(B1304,Prodotti!$A$5:$A$504,0)),0)))</f>
        <v/>
      </c>
      <c r="K1304" s="19" t="str">
        <f aca="false">IF(B1304="","",IF(ISNA(MATCH(B1304,Prodotti!$A$5:$A$504,0)),"Codice non trovato",IF(OR(C1304="",D1304=""),"Manca tipo o quantità",IF(C1304="Scarico",IF(SUMIFS($D$5:D1304,$B$5:B1304,B1304,$C$5:C1304,"Carico")-SUMIFS($D$5:D1304,$B$5:B1304,B1304,$C$5:C1304,"Scarico")&lt;0,"Giacenza insufficiente",""),""))))</f>
        <v/>
      </c>
    </row>
    <row r="1305" customFormat="false" ht="15" hidden="false" customHeight="false" outlineLevel="0" collapsed="false">
      <c r="A1305" s="18"/>
      <c r="B1305" s="12"/>
      <c r="C1305" s="13"/>
      <c r="D1305" s="13"/>
      <c r="E1305" s="12"/>
      <c r="F1305" s="14"/>
      <c r="G1305" s="12"/>
      <c r="H1305" s="19" t="str">
        <f aca="false">IF(B1305="","",IFERROR(INDEX(Prodotti!$B$5:$B$504,MATCH(B1305,Prodotti!$A$5:$A$504,0)),"Codice non trovato"))</f>
        <v/>
      </c>
      <c r="I1305" s="17" t="str">
        <f aca="false">IF(OR(D1305="",F1305=""),"",D1305*F1305)</f>
        <v/>
      </c>
      <c r="J1305" s="17" t="str">
        <f aca="false">IF(OR(C1305&lt;&gt;"Scarico",D1305="",F1305="",B1305=""),"",D1305*(F1305-IFERROR(INDEX(Prodotti!$F$5:$F$504,MATCH(B1305,Prodotti!$A$5:$A$504,0)),0)))</f>
        <v/>
      </c>
      <c r="K1305" s="19" t="str">
        <f aca="false">IF(B1305="","",IF(ISNA(MATCH(B1305,Prodotti!$A$5:$A$504,0)),"Codice non trovato",IF(OR(C1305="",D1305=""),"Manca tipo o quantità",IF(C1305="Scarico",IF(SUMIFS($D$5:D1305,$B$5:B1305,B1305,$C$5:C1305,"Carico")-SUMIFS($D$5:D1305,$B$5:B1305,B1305,$C$5:C1305,"Scarico")&lt;0,"Giacenza insufficiente",""),""))))</f>
        <v/>
      </c>
    </row>
    <row r="1306" customFormat="false" ht="15" hidden="false" customHeight="false" outlineLevel="0" collapsed="false">
      <c r="A1306" s="18"/>
      <c r="B1306" s="12"/>
      <c r="C1306" s="13"/>
      <c r="D1306" s="13"/>
      <c r="E1306" s="12"/>
      <c r="F1306" s="14"/>
      <c r="G1306" s="12"/>
      <c r="H1306" s="19" t="str">
        <f aca="false">IF(B1306="","",IFERROR(INDEX(Prodotti!$B$5:$B$504,MATCH(B1306,Prodotti!$A$5:$A$504,0)),"Codice non trovato"))</f>
        <v/>
      </c>
      <c r="I1306" s="17" t="str">
        <f aca="false">IF(OR(D1306="",F1306=""),"",D1306*F1306)</f>
        <v/>
      </c>
      <c r="J1306" s="17" t="str">
        <f aca="false">IF(OR(C1306&lt;&gt;"Scarico",D1306="",F1306="",B1306=""),"",D1306*(F1306-IFERROR(INDEX(Prodotti!$F$5:$F$504,MATCH(B1306,Prodotti!$A$5:$A$504,0)),0)))</f>
        <v/>
      </c>
      <c r="K1306" s="19" t="str">
        <f aca="false">IF(B1306="","",IF(ISNA(MATCH(B1306,Prodotti!$A$5:$A$504,0)),"Codice non trovato",IF(OR(C1306="",D1306=""),"Manca tipo o quantità",IF(C1306="Scarico",IF(SUMIFS($D$5:D1306,$B$5:B1306,B1306,$C$5:C1306,"Carico")-SUMIFS($D$5:D1306,$B$5:B1306,B1306,$C$5:C1306,"Scarico")&lt;0,"Giacenza insufficiente",""),""))))</f>
        <v/>
      </c>
    </row>
    <row r="1307" customFormat="false" ht="15" hidden="false" customHeight="false" outlineLevel="0" collapsed="false">
      <c r="A1307" s="18"/>
      <c r="B1307" s="12"/>
      <c r="C1307" s="13"/>
      <c r="D1307" s="13"/>
      <c r="E1307" s="12"/>
      <c r="F1307" s="14"/>
      <c r="G1307" s="12"/>
      <c r="H1307" s="19" t="str">
        <f aca="false">IF(B1307="","",IFERROR(INDEX(Prodotti!$B$5:$B$504,MATCH(B1307,Prodotti!$A$5:$A$504,0)),"Codice non trovato"))</f>
        <v/>
      </c>
      <c r="I1307" s="17" t="str">
        <f aca="false">IF(OR(D1307="",F1307=""),"",D1307*F1307)</f>
        <v/>
      </c>
      <c r="J1307" s="17" t="str">
        <f aca="false">IF(OR(C1307&lt;&gt;"Scarico",D1307="",F1307="",B1307=""),"",D1307*(F1307-IFERROR(INDEX(Prodotti!$F$5:$F$504,MATCH(B1307,Prodotti!$A$5:$A$504,0)),0)))</f>
        <v/>
      </c>
      <c r="K1307" s="19" t="str">
        <f aca="false">IF(B1307="","",IF(ISNA(MATCH(B1307,Prodotti!$A$5:$A$504,0)),"Codice non trovato",IF(OR(C1307="",D1307=""),"Manca tipo o quantità",IF(C1307="Scarico",IF(SUMIFS($D$5:D1307,$B$5:B1307,B1307,$C$5:C1307,"Carico")-SUMIFS($D$5:D1307,$B$5:B1307,B1307,$C$5:C1307,"Scarico")&lt;0,"Giacenza insufficiente",""),""))))</f>
        <v/>
      </c>
    </row>
    <row r="1308" customFormat="false" ht="15" hidden="false" customHeight="false" outlineLevel="0" collapsed="false">
      <c r="A1308" s="18"/>
      <c r="B1308" s="12"/>
      <c r="C1308" s="13"/>
      <c r="D1308" s="13"/>
      <c r="E1308" s="12"/>
      <c r="F1308" s="14"/>
      <c r="G1308" s="12"/>
      <c r="H1308" s="19" t="str">
        <f aca="false">IF(B1308="","",IFERROR(INDEX(Prodotti!$B$5:$B$504,MATCH(B1308,Prodotti!$A$5:$A$504,0)),"Codice non trovato"))</f>
        <v/>
      </c>
      <c r="I1308" s="17" t="str">
        <f aca="false">IF(OR(D1308="",F1308=""),"",D1308*F1308)</f>
        <v/>
      </c>
      <c r="J1308" s="17" t="str">
        <f aca="false">IF(OR(C1308&lt;&gt;"Scarico",D1308="",F1308="",B1308=""),"",D1308*(F1308-IFERROR(INDEX(Prodotti!$F$5:$F$504,MATCH(B1308,Prodotti!$A$5:$A$504,0)),0)))</f>
        <v/>
      </c>
      <c r="K1308" s="19" t="str">
        <f aca="false">IF(B1308="","",IF(ISNA(MATCH(B1308,Prodotti!$A$5:$A$504,0)),"Codice non trovato",IF(OR(C1308="",D1308=""),"Manca tipo o quantità",IF(C1308="Scarico",IF(SUMIFS($D$5:D1308,$B$5:B1308,B1308,$C$5:C1308,"Carico")-SUMIFS($D$5:D1308,$B$5:B1308,B1308,$C$5:C1308,"Scarico")&lt;0,"Giacenza insufficiente",""),""))))</f>
        <v/>
      </c>
    </row>
    <row r="1309" customFormat="false" ht="15" hidden="false" customHeight="false" outlineLevel="0" collapsed="false">
      <c r="A1309" s="18"/>
      <c r="B1309" s="12"/>
      <c r="C1309" s="13"/>
      <c r="D1309" s="13"/>
      <c r="E1309" s="12"/>
      <c r="F1309" s="14"/>
      <c r="G1309" s="12"/>
      <c r="H1309" s="19" t="str">
        <f aca="false">IF(B1309="","",IFERROR(INDEX(Prodotti!$B$5:$B$504,MATCH(B1309,Prodotti!$A$5:$A$504,0)),"Codice non trovato"))</f>
        <v/>
      </c>
      <c r="I1309" s="17" t="str">
        <f aca="false">IF(OR(D1309="",F1309=""),"",D1309*F1309)</f>
        <v/>
      </c>
      <c r="J1309" s="17" t="str">
        <f aca="false">IF(OR(C1309&lt;&gt;"Scarico",D1309="",F1309="",B1309=""),"",D1309*(F1309-IFERROR(INDEX(Prodotti!$F$5:$F$504,MATCH(B1309,Prodotti!$A$5:$A$504,0)),0)))</f>
        <v/>
      </c>
      <c r="K1309" s="19" t="str">
        <f aca="false">IF(B1309="","",IF(ISNA(MATCH(B1309,Prodotti!$A$5:$A$504,0)),"Codice non trovato",IF(OR(C1309="",D1309=""),"Manca tipo o quantità",IF(C1309="Scarico",IF(SUMIFS($D$5:D1309,$B$5:B1309,B1309,$C$5:C1309,"Carico")-SUMIFS($D$5:D1309,$B$5:B1309,B1309,$C$5:C1309,"Scarico")&lt;0,"Giacenza insufficiente",""),""))))</f>
        <v/>
      </c>
    </row>
    <row r="1310" customFormat="false" ht="15" hidden="false" customHeight="false" outlineLevel="0" collapsed="false">
      <c r="A1310" s="18"/>
      <c r="B1310" s="12"/>
      <c r="C1310" s="13"/>
      <c r="D1310" s="13"/>
      <c r="E1310" s="12"/>
      <c r="F1310" s="14"/>
      <c r="G1310" s="12"/>
      <c r="H1310" s="19" t="str">
        <f aca="false">IF(B1310="","",IFERROR(INDEX(Prodotti!$B$5:$B$504,MATCH(B1310,Prodotti!$A$5:$A$504,0)),"Codice non trovato"))</f>
        <v/>
      </c>
      <c r="I1310" s="17" t="str">
        <f aca="false">IF(OR(D1310="",F1310=""),"",D1310*F1310)</f>
        <v/>
      </c>
      <c r="J1310" s="17" t="str">
        <f aca="false">IF(OR(C1310&lt;&gt;"Scarico",D1310="",F1310="",B1310=""),"",D1310*(F1310-IFERROR(INDEX(Prodotti!$F$5:$F$504,MATCH(B1310,Prodotti!$A$5:$A$504,0)),0)))</f>
        <v/>
      </c>
      <c r="K1310" s="19" t="str">
        <f aca="false">IF(B1310="","",IF(ISNA(MATCH(B1310,Prodotti!$A$5:$A$504,0)),"Codice non trovato",IF(OR(C1310="",D1310=""),"Manca tipo o quantità",IF(C1310="Scarico",IF(SUMIFS($D$5:D1310,$B$5:B1310,B1310,$C$5:C1310,"Carico")-SUMIFS($D$5:D1310,$B$5:B1310,B1310,$C$5:C1310,"Scarico")&lt;0,"Giacenza insufficiente",""),""))))</f>
        <v/>
      </c>
    </row>
    <row r="1311" customFormat="false" ht="15" hidden="false" customHeight="false" outlineLevel="0" collapsed="false">
      <c r="A1311" s="18"/>
      <c r="B1311" s="12"/>
      <c r="C1311" s="13"/>
      <c r="D1311" s="13"/>
      <c r="E1311" s="12"/>
      <c r="F1311" s="14"/>
      <c r="G1311" s="12"/>
      <c r="H1311" s="19" t="str">
        <f aca="false">IF(B1311="","",IFERROR(INDEX(Prodotti!$B$5:$B$504,MATCH(B1311,Prodotti!$A$5:$A$504,0)),"Codice non trovato"))</f>
        <v/>
      </c>
      <c r="I1311" s="17" t="str">
        <f aca="false">IF(OR(D1311="",F1311=""),"",D1311*F1311)</f>
        <v/>
      </c>
      <c r="J1311" s="17" t="str">
        <f aca="false">IF(OR(C1311&lt;&gt;"Scarico",D1311="",F1311="",B1311=""),"",D1311*(F1311-IFERROR(INDEX(Prodotti!$F$5:$F$504,MATCH(B1311,Prodotti!$A$5:$A$504,0)),0)))</f>
        <v/>
      </c>
      <c r="K1311" s="19" t="str">
        <f aca="false">IF(B1311="","",IF(ISNA(MATCH(B1311,Prodotti!$A$5:$A$504,0)),"Codice non trovato",IF(OR(C1311="",D1311=""),"Manca tipo o quantità",IF(C1311="Scarico",IF(SUMIFS($D$5:D1311,$B$5:B1311,B1311,$C$5:C1311,"Carico")-SUMIFS($D$5:D1311,$B$5:B1311,B1311,$C$5:C1311,"Scarico")&lt;0,"Giacenza insufficiente",""),""))))</f>
        <v/>
      </c>
    </row>
    <row r="1312" customFormat="false" ht="15" hidden="false" customHeight="false" outlineLevel="0" collapsed="false">
      <c r="A1312" s="18"/>
      <c r="B1312" s="12"/>
      <c r="C1312" s="13"/>
      <c r="D1312" s="13"/>
      <c r="E1312" s="12"/>
      <c r="F1312" s="14"/>
      <c r="G1312" s="12"/>
      <c r="H1312" s="19" t="str">
        <f aca="false">IF(B1312="","",IFERROR(INDEX(Prodotti!$B$5:$B$504,MATCH(B1312,Prodotti!$A$5:$A$504,0)),"Codice non trovato"))</f>
        <v/>
      </c>
      <c r="I1312" s="17" t="str">
        <f aca="false">IF(OR(D1312="",F1312=""),"",D1312*F1312)</f>
        <v/>
      </c>
      <c r="J1312" s="17" t="str">
        <f aca="false">IF(OR(C1312&lt;&gt;"Scarico",D1312="",F1312="",B1312=""),"",D1312*(F1312-IFERROR(INDEX(Prodotti!$F$5:$F$504,MATCH(B1312,Prodotti!$A$5:$A$504,0)),0)))</f>
        <v/>
      </c>
      <c r="K1312" s="19" t="str">
        <f aca="false">IF(B1312="","",IF(ISNA(MATCH(B1312,Prodotti!$A$5:$A$504,0)),"Codice non trovato",IF(OR(C1312="",D1312=""),"Manca tipo o quantità",IF(C1312="Scarico",IF(SUMIFS($D$5:D1312,$B$5:B1312,B1312,$C$5:C1312,"Carico")-SUMIFS($D$5:D1312,$B$5:B1312,B1312,$C$5:C1312,"Scarico")&lt;0,"Giacenza insufficiente",""),""))))</f>
        <v/>
      </c>
    </row>
    <row r="1313" customFormat="false" ht="15" hidden="false" customHeight="false" outlineLevel="0" collapsed="false">
      <c r="A1313" s="18"/>
      <c r="B1313" s="12"/>
      <c r="C1313" s="13"/>
      <c r="D1313" s="13"/>
      <c r="E1313" s="12"/>
      <c r="F1313" s="14"/>
      <c r="G1313" s="12"/>
      <c r="H1313" s="19" t="str">
        <f aca="false">IF(B1313="","",IFERROR(INDEX(Prodotti!$B$5:$B$504,MATCH(B1313,Prodotti!$A$5:$A$504,0)),"Codice non trovato"))</f>
        <v/>
      </c>
      <c r="I1313" s="17" t="str">
        <f aca="false">IF(OR(D1313="",F1313=""),"",D1313*F1313)</f>
        <v/>
      </c>
      <c r="J1313" s="17" t="str">
        <f aca="false">IF(OR(C1313&lt;&gt;"Scarico",D1313="",F1313="",B1313=""),"",D1313*(F1313-IFERROR(INDEX(Prodotti!$F$5:$F$504,MATCH(B1313,Prodotti!$A$5:$A$504,0)),0)))</f>
        <v/>
      </c>
      <c r="K1313" s="19" t="str">
        <f aca="false">IF(B1313="","",IF(ISNA(MATCH(B1313,Prodotti!$A$5:$A$504,0)),"Codice non trovato",IF(OR(C1313="",D1313=""),"Manca tipo o quantità",IF(C1313="Scarico",IF(SUMIFS($D$5:D1313,$B$5:B1313,B1313,$C$5:C1313,"Carico")-SUMIFS($D$5:D1313,$B$5:B1313,B1313,$C$5:C1313,"Scarico")&lt;0,"Giacenza insufficiente",""),""))))</f>
        <v/>
      </c>
    </row>
    <row r="1314" customFormat="false" ht="15" hidden="false" customHeight="false" outlineLevel="0" collapsed="false">
      <c r="A1314" s="18"/>
      <c r="B1314" s="12"/>
      <c r="C1314" s="13"/>
      <c r="D1314" s="13"/>
      <c r="E1314" s="12"/>
      <c r="F1314" s="14"/>
      <c r="G1314" s="12"/>
      <c r="H1314" s="19" t="str">
        <f aca="false">IF(B1314="","",IFERROR(INDEX(Prodotti!$B$5:$B$504,MATCH(B1314,Prodotti!$A$5:$A$504,0)),"Codice non trovato"))</f>
        <v/>
      </c>
      <c r="I1314" s="17" t="str">
        <f aca="false">IF(OR(D1314="",F1314=""),"",D1314*F1314)</f>
        <v/>
      </c>
      <c r="J1314" s="17" t="str">
        <f aca="false">IF(OR(C1314&lt;&gt;"Scarico",D1314="",F1314="",B1314=""),"",D1314*(F1314-IFERROR(INDEX(Prodotti!$F$5:$F$504,MATCH(B1314,Prodotti!$A$5:$A$504,0)),0)))</f>
        <v/>
      </c>
      <c r="K1314" s="19" t="str">
        <f aca="false">IF(B1314="","",IF(ISNA(MATCH(B1314,Prodotti!$A$5:$A$504,0)),"Codice non trovato",IF(OR(C1314="",D1314=""),"Manca tipo o quantità",IF(C1314="Scarico",IF(SUMIFS($D$5:D1314,$B$5:B1314,B1314,$C$5:C1314,"Carico")-SUMIFS($D$5:D1314,$B$5:B1314,B1314,$C$5:C1314,"Scarico")&lt;0,"Giacenza insufficiente",""),""))))</f>
        <v/>
      </c>
    </row>
    <row r="1315" customFormat="false" ht="15" hidden="false" customHeight="false" outlineLevel="0" collapsed="false">
      <c r="A1315" s="18"/>
      <c r="B1315" s="12"/>
      <c r="C1315" s="13"/>
      <c r="D1315" s="13"/>
      <c r="E1315" s="12"/>
      <c r="F1315" s="14"/>
      <c r="G1315" s="12"/>
      <c r="H1315" s="19" t="str">
        <f aca="false">IF(B1315="","",IFERROR(INDEX(Prodotti!$B$5:$B$504,MATCH(B1315,Prodotti!$A$5:$A$504,0)),"Codice non trovato"))</f>
        <v/>
      </c>
      <c r="I1315" s="17" t="str">
        <f aca="false">IF(OR(D1315="",F1315=""),"",D1315*F1315)</f>
        <v/>
      </c>
      <c r="J1315" s="17" t="str">
        <f aca="false">IF(OR(C1315&lt;&gt;"Scarico",D1315="",F1315="",B1315=""),"",D1315*(F1315-IFERROR(INDEX(Prodotti!$F$5:$F$504,MATCH(B1315,Prodotti!$A$5:$A$504,0)),0)))</f>
        <v/>
      </c>
      <c r="K1315" s="19" t="str">
        <f aca="false">IF(B1315="","",IF(ISNA(MATCH(B1315,Prodotti!$A$5:$A$504,0)),"Codice non trovato",IF(OR(C1315="",D1315=""),"Manca tipo o quantità",IF(C1315="Scarico",IF(SUMIFS($D$5:D1315,$B$5:B1315,B1315,$C$5:C1315,"Carico")-SUMIFS($D$5:D1315,$B$5:B1315,B1315,$C$5:C1315,"Scarico")&lt;0,"Giacenza insufficiente",""),""))))</f>
        <v/>
      </c>
    </row>
    <row r="1316" customFormat="false" ht="15" hidden="false" customHeight="false" outlineLevel="0" collapsed="false">
      <c r="A1316" s="18"/>
      <c r="B1316" s="12"/>
      <c r="C1316" s="13"/>
      <c r="D1316" s="13"/>
      <c r="E1316" s="12"/>
      <c r="F1316" s="14"/>
      <c r="G1316" s="12"/>
      <c r="H1316" s="19" t="str">
        <f aca="false">IF(B1316="","",IFERROR(INDEX(Prodotti!$B$5:$B$504,MATCH(B1316,Prodotti!$A$5:$A$504,0)),"Codice non trovato"))</f>
        <v/>
      </c>
      <c r="I1316" s="17" t="str">
        <f aca="false">IF(OR(D1316="",F1316=""),"",D1316*F1316)</f>
        <v/>
      </c>
      <c r="J1316" s="17" t="str">
        <f aca="false">IF(OR(C1316&lt;&gt;"Scarico",D1316="",F1316="",B1316=""),"",D1316*(F1316-IFERROR(INDEX(Prodotti!$F$5:$F$504,MATCH(B1316,Prodotti!$A$5:$A$504,0)),0)))</f>
        <v/>
      </c>
      <c r="K1316" s="19" t="str">
        <f aca="false">IF(B1316="","",IF(ISNA(MATCH(B1316,Prodotti!$A$5:$A$504,0)),"Codice non trovato",IF(OR(C1316="",D1316=""),"Manca tipo o quantità",IF(C1316="Scarico",IF(SUMIFS($D$5:D1316,$B$5:B1316,B1316,$C$5:C1316,"Carico")-SUMIFS($D$5:D1316,$B$5:B1316,B1316,$C$5:C1316,"Scarico")&lt;0,"Giacenza insufficiente",""),""))))</f>
        <v/>
      </c>
    </row>
    <row r="1317" customFormat="false" ht="15" hidden="false" customHeight="false" outlineLevel="0" collapsed="false">
      <c r="A1317" s="18"/>
      <c r="B1317" s="12"/>
      <c r="C1317" s="13"/>
      <c r="D1317" s="13"/>
      <c r="E1317" s="12"/>
      <c r="F1317" s="14"/>
      <c r="G1317" s="12"/>
      <c r="H1317" s="19" t="str">
        <f aca="false">IF(B1317="","",IFERROR(INDEX(Prodotti!$B$5:$B$504,MATCH(B1317,Prodotti!$A$5:$A$504,0)),"Codice non trovato"))</f>
        <v/>
      </c>
      <c r="I1317" s="17" t="str">
        <f aca="false">IF(OR(D1317="",F1317=""),"",D1317*F1317)</f>
        <v/>
      </c>
      <c r="J1317" s="17" t="str">
        <f aca="false">IF(OR(C1317&lt;&gt;"Scarico",D1317="",F1317="",B1317=""),"",D1317*(F1317-IFERROR(INDEX(Prodotti!$F$5:$F$504,MATCH(B1317,Prodotti!$A$5:$A$504,0)),0)))</f>
        <v/>
      </c>
      <c r="K1317" s="19" t="str">
        <f aca="false">IF(B1317="","",IF(ISNA(MATCH(B1317,Prodotti!$A$5:$A$504,0)),"Codice non trovato",IF(OR(C1317="",D1317=""),"Manca tipo o quantità",IF(C1317="Scarico",IF(SUMIFS($D$5:D1317,$B$5:B1317,B1317,$C$5:C1317,"Carico")-SUMIFS($D$5:D1317,$B$5:B1317,B1317,$C$5:C1317,"Scarico")&lt;0,"Giacenza insufficiente",""),""))))</f>
        <v/>
      </c>
    </row>
    <row r="1318" customFormat="false" ht="15" hidden="false" customHeight="false" outlineLevel="0" collapsed="false">
      <c r="A1318" s="18"/>
      <c r="B1318" s="12"/>
      <c r="C1318" s="13"/>
      <c r="D1318" s="13"/>
      <c r="E1318" s="12"/>
      <c r="F1318" s="14"/>
      <c r="G1318" s="12"/>
      <c r="H1318" s="19" t="str">
        <f aca="false">IF(B1318="","",IFERROR(INDEX(Prodotti!$B$5:$B$504,MATCH(B1318,Prodotti!$A$5:$A$504,0)),"Codice non trovato"))</f>
        <v/>
      </c>
      <c r="I1318" s="17" t="str">
        <f aca="false">IF(OR(D1318="",F1318=""),"",D1318*F1318)</f>
        <v/>
      </c>
      <c r="J1318" s="17" t="str">
        <f aca="false">IF(OR(C1318&lt;&gt;"Scarico",D1318="",F1318="",B1318=""),"",D1318*(F1318-IFERROR(INDEX(Prodotti!$F$5:$F$504,MATCH(B1318,Prodotti!$A$5:$A$504,0)),0)))</f>
        <v/>
      </c>
      <c r="K1318" s="19" t="str">
        <f aca="false">IF(B1318="","",IF(ISNA(MATCH(B1318,Prodotti!$A$5:$A$504,0)),"Codice non trovato",IF(OR(C1318="",D1318=""),"Manca tipo o quantità",IF(C1318="Scarico",IF(SUMIFS($D$5:D1318,$B$5:B1318,B1318,$C$5:C1318,"Carico")-SUMIFS($D$5:D1318,$B$5:B1318,B1318,$C$5:C1318,"Scarico")&lt;0,"Giacenza insufficiente",""),""))))</f>
        <v/>
      </c>
    </row>
    <row r="1319" customFormat="false" ht="15" hidden="false" customHeight="false" outlineLevel="0" collapsed="false">
      <c r="A1319" s="18"/>
      <c r="B1319" s="12"/>
      <c r="C1319" s="13"/>
      <c r="D1319" s="13"/>
      <c r="E1319" s="12"/>
      <c r="F1319" s="14"/>
      <c r="G1319" s="12"/>
      <c r="H1319" s="19" t="str">
        <f aca="false">IF(B1319="","",IFERROR(INDEX(Prodotti!$B$5:$B$504,MATCH(B1319,Prodotti!$A$5:$A$504,0)),"Codice non trovato"))</f>
        <v/>
      </c>
      <c r="I1319" s="17" t="str">
        <f aca="false">IF(OR(D1319="",F1319=""),"",D1319*F1319)</f>
        <v/>
      </c>
      <c r="J1319" s="17" t="str">
        <f aca="false">IF(OR(C1319&lt;&gt;"Scarico",D1319="",F1319="",B1319=""),"",D1319*(F1319-IFERROR(INDEX(Prodotti!$F$5:$F$504,MATCH(B1319,Prodotti!$A$5:$A$504,0)),0)))</f>
        <v/>
      </c>
      <c r="K1319" s="19" t="str">
        <f aca="false">IF(B1319="","",IF(ISNA(MATCH(B1319,Prodotti!$A$5:$A$504,0)),"Codice non trovato",IF(OR(C1319="",D1319=""),"Manca tipo o quantità",IF(C1319="Scarico",IF(SUMIFS($D$5:D1319,$B$5:B1319,B1319,$C$5:C1319,"Carico")-SUMIFS($D$5:D1319,$B$5:B1319,B1319,$C$5:C1319,"Scarico")&lt;0,"Giacenza insufficiente",""),""))))</f>
        <v/>
      </c>
    </row>
    <row r="1320" customFormat="false" ht="15" hidden="false" customHeight="false" outlineLevel="0" collapsed="false">
      <c r="A1320" s="18"/>
      <c r="B1320" s="12"/>
      <c r="C1320" s="13"/>
      <c r="D1320" s="13"/>
      <c r="E1320" s="12"/>
      <c r="F1320" s="14"/>
      <c r="G1320" s="12"/>
      <c r="H1320" s="19" t="str">
        <f aca="false">IF(B1320="","",IFERROR(INDEX(Prodotti!$B$5:$B$504,MATCH(B1320,Prodotti!$A$5:$A$504,0)),"Codice non trovato"))</f>
        <v/>
      </c>
      <c r="I1320" s="17" t="str">
        <f aca="false">IF(OR(D1320="",F1320=""),"",D1320*F1320)</f>
        <v/>
      </c>
      <c r="J1320" s="17" t="str">
        <f aca="false">IF(OR(C1320&lt;&gt;"Scarico",D1320="",F1320="",B1320=""),"",D1320*(F1320-IFERROR(INDEX(Prodotti!$F$5:$F$504,MATCH(B1320,Prodotti!$A$5:$A$504,0)),0)))</f>
        <v/>
      </c>
      <c r="K1320" s="19" t="str">
        <f aca="false">IF(B1320="","",IF(ISNA(MATCH(B1320,Prodotti!$A$5:$A$504,0)),"Codice non trovato",IF(OR(C1320="",D1320=""),"Manca tipo o quantità",IF(C1320="Scarico",IF(SUMIFS($D$5:D1320,$B$5:B1320,B1320,$C$5:C1320,"Carico")-SUMIFS($D$5:D1320,$B$5:B1320,B1320,$C$5:C1320,"Scarico")&lt;0,"Giacenza insufficiente",""),""))))</f>
        <v/>
      </c>
    </row>
    <row r="1321" customFormat="false" ht="15" hidden="false" customHeight="false" outlineLevel="0" collapsed="false">
      <c r="A1321" s="18"/>
      <c r="B1321" s="12"/>
      <c r="C1321" s="13"/>
      <c r="D1321" s="13"/>
      <c r="E1321" s="12"/>
      <c r="F1321" s="14"/>
      <c r="G1321" s="12"/>
      <c r="H1321" s="19" t="str">
        <f aca="false">IF(B1321="","",IFERROR(INDEX(Prodotti!$B$5:$B$504,MATCH(B1321,Prodotti!$A$5:$A$504,0)),"Codice non trovato"))</f>
        <v/>
      </c>
      <c r="I1321" s="17" t="str">
        <f aca="false">IF(OR(D1321="",F1321=""),"",D1321*F1321)</f>
        <v/>
      </c>
      <c r="J1321" s="17" t="str">
        <f aca="false">IF(OR(C1321&lt;&gt;"Scarico",D1321="",F1321="",B1321=""),"",D1321*(F1321-IFERROR(INDEX(Prodotti!$F$5:$F$504,MATCH(B1321,Prodotti!$A$5:$A$504,0)),0)))</f>
        <v/>
      </c>
      <c r="K1321" s="19" t="str">
        <f aca="false">IF(B1321="","",IF(ISNA(MATCH(B1321,Prodotti!$A$5:$A$504,0)),"Codice non trovato",IF(OR(C1321="",D1321=""),"Manca tipo o quantità",IF(C1321="Scarico",IF(SUMIFS($D$5:D1321,$B$5:B1321,B1321,$C$5:C1321,"Carico")-SUMIFS($D$5:D1321,$B$5:B1321,B1321,$C$5:C1321,"Scarico")&lt;0,"Giacenza insufficiente",""),""))))</f>
        <v/>
      </c>
    </row>
    <row r="1322" customFormat="false" ht="15" hidden="false" customHeight="false" outlineLevel="0" collapsed="false">
      <c r="A1322" s="18"/>
      <c r="B1322" s="12"/>
      <c r="C1322" s="13"/>
      <c r="D1322" s="13"/>
      <c r="E1322" s="12"/>
      <c r="F1322" s="14"/>
      <c r="G1322" s="12"/>
      <c r="H1322" s="19" t="str">
        <f aca="false">IF(B1322="","",IFERROR(INDEX(Prodotti!$B$5:$B$504,MATCH(B1322,Prodotti!$A$5:$A$504,0)),"Codice non trovato"))</f>
        <v/>
      </c>
      <c r="I1322" s="17" t="str">
        <f aca="false">IF(OR(D1322="",F1322=""),"",D1322*F1322)</f>
        <v/>
      </c>
      <c r="J1322" s="17" t="str">
        <f aca="false">IF(OR(C1322&lt;&gt;"Scarico",D1322="",F1322="",B1322=""),"",D1322*(F1322-IFERROR(INDEX(Prodotti!$F$5:$F$504,MATCH(B1322,Prodotti!$A$5:$A$504,0)),0)))</f>
        <v/>
      </c>
      <c r="K1322" s="19" t="str">
        <f aca="false">IF(B1322="","",IF(ISNA(MATCH(B1322,Prodotti!$A$5:$A$504,0)),"Codice non trovato",IF(OR(C1322="",D1322=""),"Manca tipo o quantità",IF(C1322="Scarico",IF(SUMIFS($D$5:D1322,$B$5:B1322,B1322,$C$5:C1322,"Carico")-SUMIFS($D$5:D1322,$B$5:B1322,B1322,$C$5:C1322,"Scarico")&lt;0,"Giacenza insufficiente",""),""))))</f>
        <v/>
      </c>
    </row>
    <row r="1323" customFormat="false" ht="15" hidden="false" customHeight="false" outlineLevel="0" collapsed="false">
      <c r="A1323" s="18"/>
      <c r="B1323" s="12"/>
      <c r="C1323" s="13"/>
      <c r="D1323" s="13"/>
      <c r="E1323" s="12"/>
      <c r="F1323" s="14"/>
      <c r="G1323" s="12"/>
      <c r="H1323" s="19" t="str">
        <f aca="false">IF(B1323="","",IFERROR(INDEX(Prodotti!$B$5:$B$504,MATCH(B1323,Prodotti!$A$5:$A$504,0)),"Codice non trovato"))</f>
        <v/>
      </c>
      <c r="I1323" s="17" t="str">
        <f aca="false">IF(OR(D1323="",F1323=""),"",D1323*F1323)</f>
        <v/>
      </c>
      <c r="J1323" s="17" t="str">
        <f aca="false">IF(OR(C1323&lt;&gt;"Scarico",D1323="",F1323="",B1323=""),"",D1323*(F1323-IFERROR(INDEX(Prodotti!$F$5:$F$504,MATCH(B1323,Prodotti!$A$5:$A$504,0)),0)))</f>
        <v/>
      </c>
      <c r="K1323" s="19" t="str">
        <f aca="false">IF(B1323="","",IF(ISNA(MATCH(B1323,Prodotti!$A$5:$A$504,0)),"Codice non trovato",IF(OR(C1323="",D1323=""),"Manca tipo o quantità",IF(C1323="Scarico",IF(SUMIFS($D$5:D1323,$B$5:B1323,B1323,$C$5:C1323,"Carico")-SUMIFS($D$5:D1323,$B$5:B1323,B1323,$C$5:C1323,"Scarico")&lt;0,"Giacenza insufficiente",""),""))))</f>
        <v/>
      </c>
    </row>
    <row r="1324" customFormat="false" ht="15" hidden="false" customHeight="false" outlineLevel="0" collapsed="false">
      <c r="A1324" s="18"/>
      <c r="B1324" s="12"/>
      <c r="C1324" s="13"/>
      <c r="D1324" s="13"/>
      <c r="E1324" s="12"/>
      <c r="F1324" s="14"/>
      <c r="G1324" s="12"/>
      <c r="H1324" s="19" t="str">
        <f aca="false">IF(B1324="","",IFERROR(INDEX(Prodotti!$B$5:$B$504,MATCH(B1324,Prodotti!$A$5:$A$504,0)),"Codice non trovato"))</f>
        <v/>
      </c>
      <c r="I1324" s="17" t="str">
        <f aca="false">IF(OR(D1324="",F1324=""),"",D1324*F1324)</f>
        <v/>
      </c>
      <c r="J1324" s="17" t="str">
        <f aca="false">IF(OR(C1324&lt;&gt;"Scarico",D1324="",F1324="",B1324=""),"",D1324*(F1324-IFERROR(INDEX(Prodotti!$F$5:$F$504,MATCH(B1324,Prodotti!$A$5:$A$504,0)),0)))</f>
        <v/>
      </c>
      <c r="K1324" s="19" t="str">
        <f aca="false">IF(B1324="","",IF(ISNA(MATCH(B1324,Prodotti!$A$5:$A$504,0)),"Codice non trovato",IF(OR(C1324="",D1324=""),"Manca tipo o quantità",IF(C1324="Scarico",IF(SUMIFS($D$5:D1324,$B$5:B1324,B1324,$C$5:C1324,"Carico")-SUMIFS($D$5:D1324,$B$5:B1324,B1324,$C$5:C1324,"Scarico")&lt;0,"Giacenza insufficiente",""),""))))</f>
        <v/>
      </c>
    </row>
    <row r="1325" customFormat="false" ht="15" hidden="false" customHeight="false" outlineLevel="0" collapsed="false">
      <c r="A1325" s="18"/>
      <c r="B1325" s="12"/>
      <c r="C1325" s="13"/>
      <c r="D1325" s="13"/>
      <c r="E1325" s="12"/>
      <c r="F1325" s="14"/>
      <c r="G1325" s="12"/>
      <c r="H1325" s="19" t="str">
        <f aca="false">IF(B1325="","",IFERROR(INDEX(Prodotti!$B$5:$B$504,MATCH(B1325,Prodotti!$A$5:$A$504,0)),"Codice non trovato"))</f>
        <v/>
      </c>
      <c r="I1325" s="17" t="str">
        <f aca="false">IF(OR(D1325="",F1325=""),"",D1325*F1325)</f>
        <v/>
      </c>
      <c r="J1325" s="17" t="str">
        <f aca="false">IF(OR(C1325&lt;&gt;"Scarico",D1325="",F1325="",B1325=""),"",D1325*(F1325-IFERROR(INDEX(Prodotti!$F$5:$F$504,MATCH(B1325,Prodotti!$A$5:$A$504,0)),0)))</f>
        <v/>
      </c>
      <c r="K1325" s="19" t="str">
        <f aca="false">IF(B1325="","",IF(ISNA(MATCH(B1325,Prodotti!$A$5:$A$504,0)),"Codice non trovato",IF(OR(C1325="",D1325=""),"Manca tipo o quantità",IF(C1325="Scarico",IF(SUMIFS($D$5:D1325,$B$5:B1325,B1325,$C$5:C1325,"Carico")-SUMIFS($D$5:D1325,$B$5:B1325,B1325,$C$5:C1325,"Scarico")&lt;0,"Giacenza insufficiente",""),""))))</f>
        <v/>
      </c>
    </row>
    <row r="1326" customFormat="false" ht="15" hidden="false" customHeight="false" outlineLevel="0" collapsed="false">
      <c r="A1326" s="18"/>
      <c r="B1326" s="12"/>
      <c r="C1326" s="13"/>
      <c r="D1326" s="13"/>
      <c r="E1326" s="12"/>
      <c r="F1326" s="14"/>
      <c r="G1326" s="12"/>
      <c r="H1326" s="19" t="str">
        <f aca="false">IF(B1326="","",IFERROR(INDEX(Prodotti!$B$5:$B$504,MATCH(B1326,Prodotti!$A$5:$A$504,0)),"Codice non trovato"))</f>
        <v/>
      </c>
      <c r="I1326" s="17" t="str">
        <f aca="false">IF(OR(D1326="",F1326=""),"",D1326*F1326)</f>
        <v/>
      </c>
      <c r="J1326" s="17" t="str">
        <f aca="false">IF(OR(C1326&lt;&gt;"Scarico",D1326="",F1326="",B1326=""),"",D1326*(F1326-IFERROR(INDEX(Prodotti!$F$5:$F$504,MATCH(B1326,Prodotti!$A$5:$A$504,0)),0)))</f>
        <v/>
      </c>
      <c r="K1326" s="19" t="str">
        <f aca="false">IF(B1326="","",IF(ISNA(MATCH(B1326,Prodotti!$A$5:$A$504,0)),"Codice non trovato",IF(OR(C1326="",D1326=""),"Manca tipo o quantità",IF(C1326="Scarico",IF(SUMIFS($D$5:D1326,$B$5:B1326,B1326,$C$5:C1326,"Carico")-SUMIFS($D$5:D1326,$B$5:B1326,B1326,$C$5:C1326,"Scarico")&lt;0,"Giacenza insufficiente",""),""))))</f>
        <v/>
      </c>
    </row>
    <row r="1327" customFormat="false" ht="15" hidden="false" customHeight="false" outlineLevel="0" collapsed="false">
      <c r="A1327" s="18"/>
      <c r="B1327" s="12"/>
      <c r="C1327" s="13"/>
      <c r="D1327" s="13"/>
      <c r="E1327" s="12"/>
      <c r="F1327" s="14"/>
      <c r="G1327" s="12"/>
      <c r="H1327" s="19" t="str">
        <f aca="false">IF(B1327="","",IFERROR(INDEX(Prodotti!$B$5:$B$504,MATCH(B1327,Prodotti!$A$5:$A$504,0)),"Codice non trovato"))</f>
        <v/>
      </c>
      <c r="I1327" s="17" t="str">
        <f aca="false">IF(OR(D1327="",F1327=""),"",D1327*F1327)</f>
        <v/>
      </c>
      <c r="J1327" s="17" t="str">
        <f aca="false">IF(OR(C1327&lt;&gt;"Scarico",D1327="",F1327="",B1327=""),"",D1327*(F1327-IFERROR(INDEX(Prodotti!$F$5:$F$504,MATCH(B1327,Prodotti!$A$5:$A$504,0)),0)))</f>
        <v/>
      </c>
      <c r="K1327" s="19" t="str">
        <f aca="false">IF(B1327="","",IF(ISNA(MATCH(B1327,Prodotti!$A$5:$A$504,0)),"Codice non trovato",IF(OR(C1327="",D1327=""),"Manca tipo o quantità",IF(C1327="Scarico",IF(SUMIFS($D$5:D1327,$B$5:B1327,B1327,$C$5:C1327,"Carico")-SUMIFS($D$5:D1327,$B$5:B1327,B1327,$C$5:C1327,"Scarico")&lt;0,"Giacenza insufficiente",""),""))))</f>
        <v/>
      </c>
    </row>
    <row r="1328" customFormat="false" ht="15" hidden="false" customHeight="false" outlineLevel="0" collapsed="false">
      <c r="A1328" s="18"/>
      <c r="B1328" s="12"/>
      <c r="C1328" s="13"/>
      <c r="D1328" s="13"/>
      <c r="E1328" s="12"/>
      <c r="F1328" s="14"/>
      <c r="G1328" s="12"/>
      <c r="H1328" s="19" t="str">
        <f aca="false">IF(B1328="","",IFERROR(INDEX(Prodotti!$B$5:$B$504,MATCH(B1328,Prodotti!$A$5:$A$504,0)),"Codice non trovato"))</f>
        <v/>
      </c>
      <c r="I1328" s="17" t="str">
        <f aca="false">IF(OR(D1328="",F1328=""),"",D1328*F1328)</f>
        <v/>
      </c>
      <c r="J1328" s="17" t="str">
        <f aca="false">IF(OR(C1328&lt;&gt;"Scarico",D1328="",F1328="",B1328=""),"",D1328*(F1328-IFERROR(INDEX(Prodotti!$F$5:$F$504,MATCH(B1328,Prodotti!$A$5:$A$504,0)),0)))</f>
        <v/>
      </c>
      <c r="K1328" s="19" t="str">
        <f aca="false">IF(B1328="","",IF(ISNA(MATCH(B1328,Prodotti!$A$5:$A$504,0)),"Codice non trovato",IF(OR(C1328="",D1328=""),"Manca tipo o quantità",IF(C1328="Scarico",IF(SUMIFS($D$5:D1328,$B$5:B1328,B1328,$C$5:C1328,"Carico")-SUMIFS($D$5:D1328,$B$5:B1328,B1328,$C$5:C1328,"Scarico")&lt;0,"Giacenza insufficiente",""),""))))</f>
        <v/>
      </c>
    </row>
    <row r="1329" customFormat="false" ht="15" hidden="false" customHeight="false" outlineLevel="0" collapsed="false">
      <c r="A1329" s="18"/>
      <c r="B1329" s="12"/>
      <c r="C1329" s="13"/>
      <c r="D1329" s="13"/>
      <c r="E1329" s="12"/>
      <c r="F1329" s="14"/>
      <c r="G1329" s="12"/>
      <c r="H1329" s="19" t="str">
        <f aca="false">IF(B1329="","",IFERROR(INDEX(Prodotti!$B$5:$B$504,MATCH(B1329,Prodotti!$A$5:$A$504,0)),"Codice non trovato"))</f>
        <v/>
      </c>
      <c r="I1329" s="17" t="str">
        <f aca="false">IF(OR(D1329="",F1329=""),"",D1329*F1329)</f>
        <v/>
      </c>
      <c r="J1329" s="17" t="str">
        <f aca="false">IF(OR(C1329&lt;&gt;"Scarico",D1329="",F1329="",B1329=""),"",D1329*(F1329-IFERROR(INDEX(Prodotti!$F$5:$F$504,MATCH(B1329,Prodotti!$A$5:$A$504,0)),0)))</f>
        <v/>
      </c>
      <c r="K1329" s="19" t="str">
        <f aca="false">IF(B1329="","",IF(ISNA(MATCH(B1329,Prodotti!$A$5:$A$504,0)),"Codice non trovato",IF(OR(C1329="",D1329=""),"Manca tipo o quantità",IF(C1329="Scarico",IF(SUMIFS($D$5:D1329,$B$5:B1329,B1329,$C$5:C1329,"Carico")-SUMIFS($D$5:D1329,$B$5:B1329,B1329,$C$5:C1329,"Scarico")&lt;0,"Giacenza insufficiente",""),""))))</f>
        <v/>
      </c>
    </row>
    <row r="1330" customFormat="false" ht="15" hidden="false" customHeight="false" outlineLevel="0" collapsed="false">
      <c r="A1330" s="18"/>
      <c r="B1330" s="12"/>
      <c r="C1330" s="13"/>
      <c r="D1330" s="13"/>
      <c r="E1330" s="12"/>
      <c r="F1330" s="14"/>
      <c r="G1330" s="12"/>
      <c r="H1330" s="19" t="str">
        <f aca="false">IF(B1330="","",IFERROR(INDEX(Prodotti!$B$5:$B$504,MATCH(B1330,Prodotti!$A$5:$A$504,0)),"Codice non trovato"))</f>
        <v/>
      </c>
      <c r="I1330" s="17" t="str">
        <f aca="false">IF(OR(D1330="",F1330=""),"",D1330*F1330)</f>
        <v/>
      </c>
      <c r="J1330" s="17" t="str">
        <f aca="false">IF(OR(C1330&lt;&gt;"Scarico",D1330="",F1330="",B1330=""),"",D1330*(F1330-IFERROR(INDEX(Prodotti!$F$5:$F$504,MATCH(B1330,Prodotti!$A$5:$A$504,0)),0)))</f>
        <v/>
      </c>
      <c r="K1330" s="19" t="str">
        <f aca="false">IF(B1330="","",IF(ISNA(MATCH(B1330,Prodotti!$A$5:$A$504,0)),"Codice non trovato",IF(OR(C1330="",D1330=""),"Manca tipo o quantità",IF(C1330="Scarico",IF(SUMIFS($D$5:D1330,$B$5:B1330,B1330,$C$5:C1330,"Carico")-SUMIFS($D$5:D1330,$B$5:B1330,B1330,$C$5:C1330,"Scarico")&lt;0,"Giacenza insufficiente",""),""))))</f>
        <v/>
      </c>
    </row>
    <row r="1331" customFormat="false" ht="15" hidden="false" customHeight="false" outlineLevel="0" collapsed="false">
      <c r="A1331" s="18"/>
      <c r="B1331" s="12"/>
      <c r="C1331" s="13"/>
      <c r="D1331" s="13"/>
      <c r="E1331" s="12"/>
      <c r="F1331" s="14"/>
      <c r="G1331" s="12"/>
      <c r="H1331" s="19" t="str">
        <f aca="false">IF(B1331="","",IFERROR(INDEX(Prodotti!$B$5:$B$504,MATCH(B1331,Prodotti!$A$5:$A$504,0)),"Codice non trovato"))</f>
        <v/>
      </c>
      <c r="I1331" s="17" t="str">
        <f aca="false">IF(OR(D1331="",F1331=""),"",D1331*F1331)</f>
        <v/>
      </c>
      <c r="J1331" s="17" t="str">
        <f aca="false">IF(OR(C1331&lt;&gt;"Scarico",D1331="",F1331="",B1331=""),"",D1331*(F1331-IFERROR(INDEX(Prodotti!$F$5:$F$504,MATCH(B1331,Prodotti!$A$5:$A$504,0)),0)))</f>
        <v/>
      </c>
      <c r="K1331" s="19" t="str">
        <f aca="false">IF(B1331="","",IF(ISNA(MATCH(B1331,Prodotti!$A$5:$A$504,0)),"Codice non trovato",IF(OR(C1331="",D1331=""),"Manca tipo o quantità",IF(C1331="Scarico",IF(SUMIFS($D$5:D1331,$B$5:B1331,B1331,$C$5:C1331,"Carico")-SUMIFS($D$5:D1331,$B$5:B1331,B1331,$C$5:C1331,"Scarico")&lt;0,"Giacenza insufficiente",""),""))))</f>
        <v/>
      </c>
    </row>
    <row r="1332" customFormat="false" ht="15" hidden="false" customHeight="false" outlineLevel="0" collapsed="false">
      <c r="A1332" s="18"/>
      <c r="B1332" s="12"/>
      <c r="C1332" s="13"/>
      <c r="D1332" s="13"/>
      <c r="E1332" s="12"/>
      <c r="F1332" s="14"/>
      <c r="G1332" s="12"/>
      <c r="H1332" s="19" t="str">
        <f aca="false">IF(B1332="","",IFERROR(INDEX(Prodotti!$B$5:$B$504,MATCH(B1332,Prodotti!$A$5:$A$504,0)),"Codice non trovato"))</f>
        <v/>
      </c>
      <c r="I1332" s="17" t="str">
        <f aca="false">IF(OR(D1332="",F1332=""),"",D1332*F1332)</f>
        <v/>
      </c>
      <c r="J1332" s="17" t="str">
        <f aca="false">IF(OR(C1332&lt;&gt;"Scarico",D1332="",F1332="",B1332=""),"",D1332*(F1332-IFERROR(INDEX(Prodotti!$F$5:$F$504,MATCH(B1332,Prodotti!$A$5:$A$504,0)),0)))</f>
        <v/>
      </c>
      <c r="K1332" s="19" t="str">
        <f aca="false">IF(B1332="","",IF(ISNA(MATCH(B1332,Prodotti!$A$5:$A$504,0)),"Codice non trovato",IF(OR(C1332="",D1332=""),"Manca tipo o quantità",IF(C1332="Scarico",IF(SUMIFS($D$5:D1332,$B$5:B1332,B1332,$C$5:C1332,"Carico")-SUMIFS($D$5:D1332,$B$5:B1332,B1332,$C$5:C1332,"Scarico")&lt;0,"Giacenza insufficiente",""),""))))</f>
        <v/>
      </c>
    </row>
    <row r="1333" customFormat="false" ht="15" hidden="false" customHeight="false" outlineLevel="0" collapsed="false">
      <c r="A1333" s="18"/>
      <c r="B1333" s="12"/>
      <c r="C1333" s="13"/>
      <c r="D1333" s="13"/>
      <c r="E1333" s="12"/>
      <c r="F1333" s="14"/>
      <c r="G1333" s="12"/>
      <c r="H1333" s="19" t="str">
        <f aca="false">IF(B1333="","",IFERROR(INDEX(Prodotti!$B$5:$B$504,MATCH(B1333,Prodotti!$A$5:$A$504,0)),"Codice non trovato"))</f>
        <v/>
      </c>
      <c r="I1333" s="17" t="str">
        <f aca="false">IF(OR(D1333="",F1333=""),"",D1333*F1333)</f>
        <v/>
      </c>
      <c r="J1333" s="17" t="str">
        <f aca="false">IF(OR(C1333&lt;&gt;"Scarico",D1333="",F1333="",B1333=""),"",D1333*(F1333-IFERROR(INDEX(Prodotti!$F$5:$F$504,MATCH(B1333,Prodotti!$A$5:$A$504,0)),0)))</f>
        <v/>
      </c>
      <c r="K1333" s="19" t="str">
        <f aca="false">IF(B1333="","",IF(ISNA(MATCH(B1333,Prodotti!$A$5:$A$504,0)),"Codice non trovato",IF(OR(C1333="",D1333=""),"Manca tipo o quantità",IF(C1333="Scarico",IF(SUMIFS($D$5:D1333,$B$5:B1333,B1333,$C$5:C1333,"Carico")-SUMIFS($D$5:D1333,$B$5:B1333,B1333,$C$5:C1333,"Scarico")&lt;0,"Giacenza insufficiente",""),""))))</f>
        <v/>
      </c>
    </row>
    <row r="1334" customFormat="false" ht="15" hidden="false" customHeight="false" outlineLevel="0" collapsed="false">
      <c r="A1334" s="18"/>
      <c r="B1334" s="12"/>
      <c r="C1334" s="13"/>
      <c r="D1334" s="13"/>
      <c r="E1334" s="12"/>
      <c r="F1334" s="14"/>
      <c r="G1334" s="12"/>
      <c r="H1334" s="19" t="str">
        <f aca="false">IF(B1334="","",IFERROR(INDEX(Prodotti!$B$5:$B$504,MATCH(B1334,Prodotti!$A$5:$A$504,0)),"Codice non trovato"))</f>
        <v/>
      </c>
      <c r="I1334" s="17" t="str">
        <f aca="false">IF(OR(D1334="",F1334=""),"",D1334*F1334)</f>
        <v/>
      </c>
      <c r="J1334" s="17" t="str">
        <f aca="false">IF(OR(C1334&lt;&gt;"Scarico",D1334="",F1334="",B1334=""),"",D1334*(F1334-IFERROR(INDEX(Prodotti!$F$5:$F$504,MATCH(B1334,Prodotti!$A$5:$A$504,0)),0)))</f>
        <v/>
      </c>
      <c r="K1334" s="19" t="str">
        <f aca="false">IF(B1334="","",IF(ISNA(MATCH(B1334,Prodotti!$A$5:$A$504,0)),"Codice non trovato",IF(OR(C1334="",D1334=""),"Manca tipo o quantità",IF(C1334="Scarico",IF(SUMIFS($D$5:D1334,$B$5:B1334,B1334,$C$5:C1334,"Carico")-SUMIFS($D$5:D1334,$B$5:B1334,B1334,$C$5:C1334,"Scarico")&lt;0,"Giacenza insufficiente",""),""))))</f>
        <v/>
      </c>
    </row>
    <row r="1335" customFormat="false" ht="15" hidden="false" customHeight="false" outlineLevel="0" collapsed="false">
      <c r="A1335" s="18"/>
      <c r="B1335" s="12"/>
      <c r="C1335" s="13"/>
      <c r="D1335" s="13"/>
      <c r="E1335" s="12"/>
      <c r="F1335" s="14"/>
      <c r="G1335" s="12"/>
      <c r="H1335" s="19" t="str">
        <f aca="false">IF(B1335="","",IFERROR(INDEX(Prodotti!$B$5:$B$504,MATCH(B1335,Prodotti!$A$5:$A$504,0)),"Codice non trovato"))</f>
        <v/>
      </c>
      <c r="I1335" s="17" t="str">
        <f aca="false">IF(OR(D1335="",F1335=""),"",D1335*F1335)</f>
        <v/>
      </c>
      <c r="J1335" s="17" t="str">
        <f aca="false">IF(OR(C1335&lt;&gt;"Scarico",D1335="",F1335="",B1335=""),"",D1335*(F1335-IFERROR(INDEX(Prodotti!$F$5:$F$504,MATCH(B1335,Prodotti!$A$5:$A$504,0)),0)))</f>
        <v/>
      </c>
      <c r="K1335" s="19" t="str">
        <f aca="false">IF(B1335="","",IF(ISNA(MATCH(B1335,Prodotti!$A$5:$A$504,0)),"Codice non trovato",IF(OR(C1335="",D1335=""),"Manca tipo o quantità",IF(C1335="Scarico",IF(SUMIFS($D$5:D1335,$B$5:B1335,B1335,$C$5:C1335,"Carico")-SUMIFS($D$5:D1335,$B$5:B1335,B1335,$C$5:C1335,"Scarico")&lt;0,"Giacenza insufficiente",""),""))))</f>
        <v/>
      </c>
    </row>
    <row r="1336" customFormat="false" ht="15" hidden="false" customHeight="false" outlineLevel="0" collapsed="false">
      <c r="A1336" s="18"/>
      <c r="B1336" s="12"/>
      <c r="C1336" s="13"/>
      <c r="D1336" s="13"/>
      <c r="E1336" s="12"/>
      <c r="F1336" s="14"/>
      <c r="G1336" s="12"/>
      <c r="H1336" s="19" t="str">
        <f aca="false">IF(B1336="","",IFERROR(INDEX(Prodotti!$B$5:$B$504,MATCH(B1336,Prodotti!$A$5:$A$504,0)),"Codice non trovato"))</f>
        <v/>
      </c>
      <c r="I1336" s="17" t="str">
        <f aca="false">IF(OR(D1336="",F1336=""),"",D1336*F1336)</f>
        <v/>
      </c>
      <c r="J1336" s="17" t="str">
        <f aca="false">IF(OR(C1336&lt;&gt;"Scarico",D1336="",F1336="",B1336=""),"",D1336*(F1336-IFERROR(INDEX(Prodotti!$F$5:$F$504,MATCH(B1336,Prodotti!$A$5:$A$504,0)),0)))</f>
        <v/>
      </c>
      <c r="K1336" s="19" t="str">
        <f aca="false">IF(B1336="","",IF(ISNA(MATCH(B1336,Prodotti!$A$5:$A$504,0)),"Codice non trovato",IF(OR(C1336="",D1336=""),"Manca tipo o quantità",IF(C1336="Scarico",IF(SUMIFS($D$5:D1336,$B$5:B1336,B1336,$C$5:C1336,"Carico")-SUMIFS($D$5:D1336,$B$5:B1336,B1336,$C$5:C1336,"Scarico")&lt;0,"Giacenza insufficiente",""),""))))</f>
        <v/>
      </c>
    </row>
    <row r="1337" customFormat="false" ht="15" hidden="false" customHeight="false" outlineLevel="0" collapsed="false">
      <c r="A1337" s="18"/>
      <c r="B1337" s="12"/>
      <c r="C1337" s="13"/>
      <c r="D1337" s="13"/>
      <c r="E1337" s="12"/>
      <c r="F1337" s="14"/>
      <c r="G1337" s="12"/>
      <c r="H1337" s="19" t="str">
        <f aca="false">IF(B1337="","",IFERROR(INDEX(Prodotti!$B$5:$B$504,MATCH(B1337,Prodotti!$A$5:$A$504,0)),"Codice non trovato"))</f>
        <v/>
      </c>
      <c r="I1337" s="17" t="str">
        <f aca="false">IF(OR(D1337="",F1337=""),"",D1337*F1337)</f>
        <v/>
      </c>
      <c r="J1337" s="17" t="str">
        <f aca="false">IF(OR(C1337&lt;&gt;"Scarico",D1337="",F1337="",B1337=""),"",D1337*(F1337-IFERROR(INDEX(Prodotti!$F$5:$F$504,MATCH(B1337,Prodotti!$A$5:$A$504,0)),0)))</f>
        <v/>
      </c>
      <c r="K1337" s="19" t="str">
        <f aca="false">IF(B1337="","",IF(ISNA(MATCH(B1337,Prodotti!$A$5:$A$504,0)),"Codice non trovato",IF(OR(C1337="",D1337=""),"Manca tipo o quantità",IF(C1337="Scarico",IF(SUMIFS($D$5:D1337,$B$5:B1337,B1337,$C$5:C1337,"Carico")-SUMIFS($D$5:D1337,$B$5:B1337,B1337,$C$5:C1337,"Scarico")&lt;0,"Giacenza insufficiente",""),""))))</f>
        <v/>
      </c>
    </row>
    <row r="1338" customFormat="false" ht="15" hidden="false" customHeight="false" outlineLevel="0" collapsed="false">
      <c r="A1338" s="18"/>
      <c r="B1338" s="12"/>
      <c r="C1338" s="13"/>
      <c r="D1338" s="13"/>
      <c r="E1338" s="12"/>
      <c r="F1338" s="14"/>
      <c r="G1338" s="12"/>
      <c r="H1338" s="19" t="str">
        <f aca="false">IF(B1338="","",IFERROR(INDEX(Prodotti!$B$5:$B$504,MATCH(B1338,Prodotti!$A$5:$A$504,0)),"Codice non trovato"))</f>
        <v/>
      </c>
      <c r="I1338" s="17" t="str">
        <f aca="false">IF(OR(D1338="",F1338=""),"",D1338*F1338)</f>
        <v/>
      </c>
      <c r="J1338" s="17" t="str">
        <f aca="false">IF(OR(C1338&lt;&gt;"Scarico",D1338="",F1338="",B1338=""),"",D1338*(F1338-IFERROR(INDEX(Prodotti!$F$5:$F$504,MATCH(B1338,Prodotti!$A$5:$A$504,0)),0)))</f>
        <v/>
      </c>
      <c r="K1338" s="19" t="str">
        <f aca="false">IF(B1338="","",IF(ISNA(MATCH(B1338,Prodotti!$A$5:$A$504,0)),"Codice non trovato",IF(OR(C1338="",D1338=""),"Manca tipo o quantità",IF(C1338="Scarico",IF(SUMIFS($D$5:D1338,$B$5:B1338,B1338,$C$5:C1338,"Carico")-SUMIFS($D$5:D1338,$B$5:B1338,B1338,$C$5:C1338,"Scarico")&lt;0,"Giacenza insufficiente",""),""))))</f>
        <v/>
      </c>
    </row>
    <row r="1339" customFormat="false" ht="15" hidden="false" customHeight="false" outlineLevel="0" collapsed="false">
      <c r="A1339" s="18"/>
      <c r="B1339" s="12"/>
      <c r="C1339" s="13"/>
      <c r="D1339" s="13"/>
      <c r="E1339" s="12"/>
      <c r="F1339" s="14"/>
      <c r="G1339" s="12"/>
      <c r="H1339" s="19" t="str">
        <f aca="false">IF(B1339="","",IFERROR(INDEX(Prodotti!$B$5:$B$504,MATCH(B1339,Prodotti!$A$5:$A$504,0)),"Codice non trovato"))</f>
        <v/>
      </c>
      <c r="I1339" s="17" t="str">
        <f aca="false">IF(OR(D1339="",F1339=""),"",D1339*F1339)</f>
        <v/>
      </c>
      <c r="J1339" s="17" t="str">
        <f aca="false">IF(OR(C1339&lt;&gt;"Scarico",D1339="",F1339="",B1339=""),"",D1339*(F1339-IFERROR(INDEX(Prodotti!$F$5:$F$504,MATCH(B1339,Prodotti!$A$5:$A$504,0)),0)))</f>
        <v/>
      </c>
      <c r="K1339" s="19" t="str">
        <f aca="false">IF(B1339="","",IF(ISNA(MATCH(B1339,Prodotti!$A$5:$A$504,0)),"Codice non trovato",IF(OR(C1339="",D1339=""),"Manca tipo o quantità",IF(C1339="Scarico",IF(SUMIFS($D$5:D1339,$B$5:B1339,B1339,$C$5:C1339,"Carico")-SUMIFS($D$5:D1339,$B$5:B1339,B1339,$C$5:C1339,"Scarico")&lt;0,"Giacenza insufficiente",""),""))))</f>
        <v/>
      </c>
    </row>
    <row r="1340" customFormat="false" ht="15" hidden="false" customHeight="false" outlineLevel="0" collapsed="false">
      <c r="A1340" s="18"/>
      <c r="B1340" s="12"/>
      <c r="C1340" s="13"/>
      <c r="D1340" s="13"/>
      <c r="E1340" s="12"/>
      <c r="F1340" s="14"/>
      <c r="G1340" s="12"/>
      <c r="H1340" s="19" t="str">
        <f aca="false">IF(B1340="","",IFERROR(INDEX(Prodotti!$B$5:$B$504,MATCH(B1340,Prodotti!$A$5:$A$504,0)),"Codice non trovato"))</f>
        <v/>
      </c>
      <c r="I1340" s="17" t="str">
        <f aca="false">IF(OR(D1340="",F1340=""),"",D1340*F1340)</f>
        <v/>
      </c>
      <c r="J1340" s="17" t="str">
        <f aca="false">IF(OR(C1340&lt;&gt;"Scarico",D1340="",F1340="",B1340=""),"",D1340*(F1340-IFERROR(INDEX(Prodotti!$F$5:$F$504,MATCH(B1340,Prodotti!$A$5:$A$504,0)),0)))</f>
        <v/>
      </c>
      <c r="K1340" s="19" t="str">
        <f aca="false">IF(B1340="","",IF(ISNA(MATCH(B1340,Prodotti!$A$5:$A$504,0)),"Codice non trovato",IF(OR(C1340="",D1340=""),"Manca tipo o quantità",IF(C1340="Scarico",IF(SUMIFS($D$5:D1340,$B$5:B1340,B1340,$C$5:C1340,"Carico")-SUMIFS($D$5:D1340,$B$5:B1340,B1340,$C$5:C1340,"Scarico")&lt;0,"Giacenza insufficiente",""),""))))</f>
        <v/>
      </c>
    </row>
    <row r="1341" customFormat="false" ht="15" hidden="false" customHeight="false" outlineLevel="0" collapsed="false">
      <c r="A1341" s="18"/>
      <c r="B1341" s="12"/>
      <c r="C1341" s="13"/>
      <c r="D1341" s="13"/>
      <c r="E1341" s="12"/>
      <c r="F1341" s="14"/>
      <c r="G1341" s="12"/>
      <c r="H1341" s="19" t="str">
        <f aca="false">IF(B1341="","",IFERROR(INDEX(Prodotti!$B$5:$B$504,MATCH(B1341,Prodotti!$A$5:$A$504,0)),"Codice non trovato"))</f>
        <v/>
      </c>
      <c r="I1341" s="17" t="str">
        <f aca="false">IF(OR(D1341="",F1341=""),"",D1341*F1341)</f>
        <v/>
      </c>
      <c r="J1341" s="17" t="str">
        <f aca="false">IF(OR(C1341&lt;&gt;"Scarico",D1341="",F1341="",B1341=""),"",D1341*(F1341-IFERROR(INDEX(Prodotti!$F$5:$F$504,MATCH(B1341,Prodotti!$A$5:$A$504,0)),0)))</f>
        <v/>
      </c>
      <c r="K1341" s="19" t="str">
        <f aca="false">IF(B1341="","",IF(ISNA(MATCH(B1341,Prodotti!$A$5:$A$504,0)),"Codice non trovato",IF(OR(C1341="",D1341=""),"Manca tipo o quantità",IF(C1341="Scarico",IF(SUMIFS($D$5:D1341,$B$5:B1341,B1341,$C$5:C1341,"Carico")-SUMIFS($D$5:D1341,$B$5:B1341,B1341,$C$5:C1341,"Scarico")&lt;0,"Giacenza insufficiente",""),""))))</f>
        <v/>
      </c>
    </row>
    <row r="1342" customFormat="false" ht="15" hidden="false" customHeight="false" outlineLevel="0" collapsed="false">
      <c r="A1342" s="18"/>
      <c r="B1342" s="12"/>
      <c r="C1342" s="13"/>
      <c r="D1342" s="13"/>
      <c r="E1342" s="12"/>
      <c r="F1342" s="14"/>
      <c r="G1342" s="12"/>
      <c r="H1342" s="19" t="str">
        <f aca="false">IF(B1342="","",IFERROR(INDEX(Prodotti!$B$5:$B$504,MATCH(B1342,Prodotti!$A$5:$A$504,0)),"Codice non trovato"))</f>
        <v/>
      </c>
      <c r="I1342" s="17" t="str">
        <f aca="false">IF(OR(D1342="",F1342=""),"",D1342*F1342)</f>
        <v/>
      </c>
      <c r="J1342" s="17" t="str">
        <f aca="false">IF(OR(C1342&lt;&gt;"Scarico",D1342="",F1342="",B1342=""),"",D1342*(F1342-IFERROR(INDEX(Prodotti!$F$5:$F$504,MATCH(B1342,Prodotti!$A$5:$A$504,0)),0)))</f>
        <v/>
      </c>
      <c r="K1342" s="19" t="str">
        <f aca="false">IF(B1342="","",IF(ISNA(MATCH(B1342,Prodotti!$A$5:$A$504,0)),"Codice non trovato",IF(OR(C1342="",D1342=""),"Manca tipo o quantità",IF(C1342="Scarico",IF(SUMIFS($D$5:D1342,$B$5:B1342,B1342,$C$5:C1342,"Carico")-SUMIFS($D$5:D1342,$B$5:B1342,B1342,$C$5:C1342,"Scarico")&lt;0,"Giacenza insufficiente",""),""))))</f>
        <v/>
      </c>
    </row>
    <row r="1343" customFormat="false" ht="15" hidden="false" customHeight="false" outlineLevel="0" collapsed="false">
      <c r="A1343" s="18"/>
      <c r="B1343" s="12"/>
      <c r="C1343" s="13"/>
      <c r="D1343" s="13"/>
      <c r="E1343" s="12"/>
      <c r="F1343" s="14"/>
      <c r="G1343" s="12"/>
      <c r="H1343" s="19" t="str">
        <f aca="false">IF(B1343="","",IFERROR(INDEX(Prodotti!$B$5:$B$504,MATCH(B1343,Prodotti!$A$5:$A$504,0)),"Codice non trovato"))</f>
        <v/>
      </c>
      <c r="I1343" s="17" t="str">
        <f aca="false">IF(OR(D1343="",F1343=""),"",D1343*F1343)</f>
        <v/>
      </c>
      <c r="J1343" s="17" t="str">
        <f aca="false">IF(OR(C1343&lt;&gt;"Scarico",D1343="",F1343="",B1343=""),"",D1343*(F1343-IFERROR(INDEX(Prodotti!$F$5:$F$504,MATCH(B1343,Prodotti!$A$5:$A$504,0)),0)))</f>
        <v/>
      </c>
      <c r="K1343" s="19" t="str">
        <f aca="false">IF(B1343="","",IF(ISNA(MATCH(B1343,Prodotti!$A$5:$A$504,0)),"Codice non trovato",IF(OR(C1343="",D1343=""),"Manca tipo o quantità",IF(C1343="Scarico",IF(SUMIFS($D$5:D1343,$B$5:B1343,B1343,$C$5:C1343,"Carico")-SUMIFS($D$5:D1343,$B$5:B1343,B1343,$C$5:C1343,"Scarico")&lt;0,"Giacenza insufficiente",""),""))))</f>
        <v/>
      </c>
    </row>
    <row r="1344" customFormat="false" ht="15" hidden="false" customHeight="false" outlineLevel="0" collapsed="false">
      <c r="A1344" s="18"/>
      <c r="B1344" s="12"/>
      <c r="C1344" s="13"/>
      <c r="D1344" s="13"/>
      <c r="E1344" s="12"/>
      <c r="F1344" s="14"/>
      <c r="G1344" s="12"/>
      <c r="H1344" s="19" t="str">
        <f aca="false">IF(B1344="","",IFERROR(INDEX(Prodotti!$B$5:$B$504,MATCH(B1344,Prodotti!$A$5:$A$504,0)),"Codice non trovato"))</f>
        <v/>
      </c>
      <c r="I1344" s="17" t="str">
        <f aca="false">IF(OR(D1344="",F1344=""),"",D1344*F1344)</f>
        <v/>
      </c>
      <c r="J1344" s="17" t="str">
        <f aca="false">IF(OR(C1344&lt;&gt;"Scarico",D1344="",F1344="",B1344=""),"",D1344*(F1344-IFERROR(INDEX(Prodotti!$F$5:$F$504,MATCH(B1344,Prodotti!$A$5:$A$504,0)),0)))</f>
        <v/>
      </c>
      <c r="K1344" s="19" t="str">
        <f aca="false">IF(B1344="","",IF(ISNA(MATCH(B1344,Prodotti!$A$5:$A$504,0)),"Codice non trovato",IF(OR(C1344="",D1344=""),"Manca tipo o quantità",IF(C1344="Scarico",IF(SUMIFS($D$5:D1344,$B$5:B1344,B1344,$C$5:C1344,"Carico")-SUMIFS($D$5:D1344,$B$5:B1344,B1344,$C$5:C1344,"Scarico")&lt;0,"Giacenza insufficiente",""),""))))</f>
        <v/>
      </c>
    </row>
    <row r="1345" customFormat="false" ht="15" hidden="false" customHeight="false" outlineLevel="0" collapsed="false">
      <c r="A1345" s="18"/>
      <c r="B1345" s="12"/>
      <c r="C1345" s="13"/>
      <c r="D1345" s="13"/>
      <c r="E1345" s="12"/>
      <c r="F1345" s="14"/>
      <c r="G1345" s="12"/>
      <c r="H1345" s="19" t="str">
        <f aca="false">IF(B1345="","",IFERROR(INDEX(Prodotti!$B$5:$B$504,MATCH(B1345,Prodotti!$A$5:$A$504,0)),"Codice non trovato"))</f>
        <v/>
      </c>
      <c r="I1345" s="17" t="str">
        <f aca="false">IF(OR(D1345="",F1345=""),"",D1345*F1345)</f>
        <v/>
      </c>
      <c r="J1345" s="17" t="str">
        <f aca="false">IF(OR(C1345&lt;&gt;"Scarico",D1345="",F1345="",B1345=""),"",D1345*(F1345-IFERROR(INDEX(Prodotti!$F$5:$F$504,MATCH(B1345,Prodotti!$A$5:$A$504,0)),0)))</f>
        <v/>
      </c>
      <c r="K1345" s="19" t="str">
        <f aca="false">IF(B1345="","",IF(ISNA(MATCH(B1345,Prodotti!$A$5:$A$504,0)),"Codice non trovato",IF(OR(C1345="",D1345=""),"Manca tipo o quantità",IF(C1345="Scarico",IF(SUMIFS($D$5:D1345,$B$5:B1345,B1345,$C$5:C1345,"Carico")-SUMIFS($D$5:D1345,$B$5:B1345,B1345,$C$5:C1345,"Scarico")&lt;0,"Giacenza insufficiente",""),""))))</f>
        <v/>
      </c>
    </row>
    <row r="1346" customFormat="false" ht="15" hidden="false" customHeight="false" outlineLevel="0" collapsed="false">
      <c r="A1346" s="18"/>
      <c r="B1346" s="12"/>
      <c r="C1346" s="13"/>
      <c r="D1346" s="13"/>
      <c r="E1346" s="12"/>
      <c r="F1346" s="14"/>
      <c r="G1346" s="12"/>
      <c r="H1346" s="19" t="str">
        <f aca="false">IF(B1346="","",IFERROR(INDEX(Prodotti!$B$5:$B$504,MATCH(B1346,Prodotti!$A$5:$A$504,0)),"Codice non trovato"))</f>
        <v/>
      </c>
      <c r="I1346" s="17" t="str">
        <f aca="false">IF(OR(D1346="",F1346=""),"",D1346*F1346)</f>
        <v/>
      </c>
      <c r="J1346" s="17" t="str">
        <f aca="false">IF(OR(C1346&lt;&gt;"Scarico",D1346="",F1346="",B1346=""),"",D1346*(F1346-IFERROR(INDEX(Prodotti!$F$5:$F$504,MATCH(B1346,Prodotti!$A$5:$A$504,0)),0)))</f>
        <v/>
      </c>
      <c r="K1346" s="19" t="str">
        <f aca="false">IF(B1346="","",IF(ISNA(MATCH(B1346,Prodotti!$A$5:$A$504,0)),"Codice non trovato",IF(OR(C1346="",D1346=""),"Manca tipo o quantità",IF(C1346="Scarico",IF(SUMIFS($D$5:D1346,$B$5:B1346,B1346,$C$5:C1346,"Carico")-SUMIFS($D$5:D1346,$B$5:B1346,B1346,$C$5:C1346,"Scarico")&lt;0,"Giacenza insufficiente",""),""))))</f>
        <v/>
      </c>
    </row>
    <row r="1347" customFormat="false" ht="15" hidden="false" customHeight="false" outlineLevel="0" collapsed="false">
      <c r="A1347" s="18"/>
      <c r="B1347" s="12"/>
      <c r="C1347" s="13"/>
      <c r="D1347" s="13"/>
      <c r="E1347" s="12"/>
      <c r="F1347" s="14"/>
      <c r="G1347" s="12"/>
      <c r="H1347" s="19" t="str">
        <f aca="false">IF(B1347="","",IFERROR(INDEX(Prodotti!$B$5:$B$504,MATCH(B1347,Prodotti!$A$5:$A$504,0)),"Codice non trovato"))</f>
        <v/>
      </c>
      <c r="I1347" s="17" t="str">
        <f aca="false">IF(OR(D1347="",F1347=""),"",D1347*F1347)</f>
        <v/>
      </c>
      <c r="J1347" s="17" t="str">
        <f aca="false">IF(OR(C1347&lt;&gt;"Scarico",D1347="",F1347="",B1347=""),"",D1347*(F1347-IFERROR(INDEX(Prodotti!$F$5:$F$504,MATCH(B1347,Prodotti!$A$5:$A$504,0)),0)))</f>
        <v/>
      </c>
      <c r="K1347" s="19" t="str">
        <f aca="false">IF(B1347="","",IF(ISNA(MATCH(B1347,Prodotti!$A$5:$A$504,0)),"Codice non trovato",IF(OR(C1347="",D1347=""),"Manca tipo o quantità",IF(C1347="Scarico",IF(SUMIFS($D$5:D1347,$B$5:B1347,B1347,$C$5:C1347,"Carico")-SUMIFS($D$5:D1347,$B$5:B1347,B1347,$C$5:C1347,"Scarico")&lt;0,"Giacenza insufficiente",""),""))))</f>
        <v/>
      </c>
    </row>
    <row r="1348" customFormat="false" ht="15" hidden="false" customHeight="false" outlineLevel="0" collapsed="false">
      <c r="A1348" s="18"/>
      <c r="B1348" s="12"/>
      <c r="C1348" s="13"/>
      <c r="D1348" s="13"/>
      <c r="E1348" s="12"/>
      <c r="F1348" s="14"/>
      <c r="G1348" s="12"/>
      <c r="H1348" s="19" t="str">
        <f aca="false">IF(B1348="","",IFERROR(INDEX(Prodotti!$B$5:$B$504,MATCH(B1348,Prodotti!$A$5:$A$504,0)),"Codice non trovato"))</f>
        <v/>
      </c>
      <c r="I1348" s="17" t="str">
        <f aca="false">IF(OR(D1348="",F1348=""),"",D1348*F1348)</f>
        <v/>
      </c>
      <c r="J1348" s="17" t="str">
        <f aca="false">IF(OR(C1348&lt;&gt;"Scarico",D1348="",F1348="",B1348=""),"",D1348*(F1348-IFERROR(INDEX(Prodotti!$F$5:$F$504,MATCH(B1348,Prodotti!$A$5:$A$504,0)),0)))</f>
        <v/>
      </c>
      <c r="K1348" s="19" t="str">
        <f aca="false">IF(B1348="","",IF(ISNA(MATCH(B1348,Prodotti!$A$5:$A$504,0)),"Codice non trovato",IF(OR(C1348="",D1348=""),"Manca tipo o quantità",IF(C1348="Scarico",IF(SUMIFS($D$5:D1348,$B$5:B1348,B1348,$C$5:C1348,"Carico")-SUMIFS($D$5:D1348,$B$5:B1348,B1348,$C$5:C1348,"Scarico")&lt;0,"Giacenza insufficiente",""),""))))</f>
        <v/>
      </c>
    </row>
    <row r="1349" customFormat="false" ht="15" hidden="false" customHeight="false" outlineLevel="0" collapsed="false">
      <c r="A1349" s="18"/>
      <c r="B1349" s="12"/>
      <c r="C1349" s="13"/>
      <c r="D1349" s="13"/>
      <c r="E1349" s="12"/>
      <c r="F1349" s="14"/>
      <c r="G1349" s="12"/>
      <c r="H1349" s="19" t="str">
        <f aca="false">IF(B1349="","",IFERROR(INDEX(Prodotti!$B$5:$B$504,MATCH(B1349,Prodotti!$A$5:$A$504,0)),"Codice non trovato"))</f>
        <v/>
      </c>
      <c r="I1349" s="17" t="str">
        <f aca="false">IF(OR(D1349="",F1349=""),"",D1349*F1349)</f>
        <v/>
      </c>
      <c r="J1349" s="17" t="str">
        <f aca="false">IF(OR(C1349&lt;&gt;"Scarico",D1349="",F1349="",B1349=""),"",D1349*(F1349-IFERROR(INDEX(Prodotti!$F$5:$F$504,MATCH(B1349,Prodotti!$A$5:$A$504,0)),0)))</f>
        <v/>
      </c>
      <c r="K1349" s="19" t="str">
        <f aca="false">IF(B1349="","",IF(ISNA(MATCH(B1349,Prodotti!$A$5:$A$504,0)),"Codice non trovato",IF(OR(C1349="",D1349=""),"Manca tipo o quantità",IF(C1349="Scarico",IF(SUMIFS($D$5:D1349,$B$5:B1349,B1349,$C$5:C1349,"Carico")-SUMIFS($D$5:D1349,$B$5:B1349,B1349,$C$5:C1349,"Scarico")&lt;0,"Giacenza insufficiente",""),""))))</f>
        <v/>
      </c>
    </row>
    <row r="1350" customFormat="false" ht="15" hidden="false" customHeight="false" outlineLevel="0" collapsed="false">
      <c r="A1350" s="18"/>
      <c r="B1350" s="12"/>
      <c r="C1350" s="13"/>
      <c r="D1350" s="13"/>
      <c r="E1350" s="12"/>
      <c r="F1350" s="14"/>
      <c r="G1350" s="12"/>
      <c r="H1350" s="19" t="str">
        <f aca="false">IF(B1350="","",IFERROR(INDEX(Prodotti!$B$5:$B$504,MATCH(B1350,Prodotti!$A$5:$A$504,0)),"Codice non trovato"))</f>
        <v/>
      </c>
      <c r="I1350" s="17" t="str">
        <f aca="false">IF(OR(D1350="",F1350=""),"",D1350*F1350)</f>
        <v/>
      </c>
      <c r="J1350" s="17" t="str">
        <f aca="false">IF(OR(C1350&lt;&gt;"Scarico",D1350="",F1350="",B1350=""),"",D1350*(F1350-IFERROR(INDEX(Prodotti!$F$5:$F$504,MATCH(B1350,Prodotti!$A$5:$A$504,0)),0)))</f>
        <v/>
      </c>
      <c r="K1350" s="19" t="str">
        <f aca="false">IF(B1350="","",IF(ISNA(MATCH(B1350,Prodotti!$A$5:$A$504,0)),"Codice non trovato",IF(OR(C1350="",D1350=""),"Manca tipo o quantità",IF(C1350="Scarico",IF(SUMIFS($D$5:D1350,$B$5:B1350,B1350,$C$5:C1350,"Carico")-SUMIFS($D$5:D1350,$B$5:B1350,B1350,$C$5:C1350,"Scarico")&lt;0,"Giacenza insufficiente",""),""))))</f>
        <v/>
      </c>
    </row>
    <row r="1351" customFormat="false" ht="15" hidden="false" customHeight="false" outlineLevel="0" collapsed="false">
      <c r="A1351" s="18"/>
      <c r="B1351" s="12"/>
      <c r="C1351" s="13"/>
      <c r="D1351" s="13"/>
      <c r="E1351" s="12"/>
      <c r="F1351" s="14"/>
      <c r="G1351" s="12"/>
      <c r="H1351" s="19" t="str">
        <f aca="false">IF(B1351="","",IFERROR(INDEX(Prodotti!$B$5:$B$504,MATCH(B1351,Prodotti!$A$5:$A$504,0)),"Codice non trovato"))</f>
        <v/>
      </c>
      <c r="I1351" s="17" t="str">
        <f aca="false">IF(OR(D1351="",F1351=""),"",D1351*F1351)</f>
        <v/>
      </c>
      <c r="J1351" s="17" t="str">
        <f aca="false">IF(OR(C1351&lt;&gt;"Scarico",D1351="",F1351="",B1351=""),"",D1351*(F1351-IFERROR(INDEX(Prodotti!$F$5:$F$504,MATCH(B1351,Prodotti!$A$5:$A$504,0)),0)))</f>
        <v/>
      </c>
      <c r="K1351" s="19" t="str">
        <f aca="false">IF(B1351="","",IF(ISNA(MATCH(B1351,Prodotti!$A$5:$A$504,0)),"Codice non trovato",IF(OR(C1351="",D1351=""),"Manca tipo o quantità",IF(C1351="Scarico",IF(SUMIFS($D$5:D1351,$B$5:B1351,B1351,$C$5:C1351,"Carico")-SUMIFS($D$5:D1351,$B$5:B1351,B1351,$C$5:C1351,"Scarico")&lt;0,"Giacenza insufficiente",""),""))))</f>
        <v/>
      </c>
    </row>
    <row r="1352" customFormat="false" ht="15" hidden="false" customHeight="false" outlineLevel="0" collapsed="false">
      <c r="A1352" s="18"/>
      <c r="B1352" s="12"/>
      <c r="C1352" s="13"/>
      <c r="D1352" s="13"/>
      <c r="E1352" s="12"/>
      <c r="F1352" s="14"/>
      <c r="G1352" s="12"/>
      <c r="H1352" s="19" t="str">
        <f aca="false">IF(B1352="","",IFERROR(INDEX(Prodotti!$B$5:$B$504,MATCH(B1352,Prodotti!$A$5:$A$504,0)),"Codice non trovato"))</f>
        <v/>
      </c>
      <c r="I1352" s="17" t="str">
        <f aca="false">IF(OR(D1352="",F1352=""),"",D1352*F1352)</f>
        <v/>
      </c>
      <c r="J1352" s="17" t="str">
        <f aca="false">IF(OR(C1352&lt;&gt;"Scarico",D1352="",F1352="",B1352=""),"",D1352*(F1352-IFERROR(INDEX(Prodotti!$F$5:$F$504,MATCH(B1352,Prodotti!$A$5:$A$504,0)),0)))</f>
        <v/>
      </c>
      <c r="K1352" s="19" t="str">
        <f aca="false">IF(B1352="","",IF(ISNA(MATCH(B1352,Prodotti!$A$5:$A$504,0)),"Codice non trovato",IF(OR(C1352="",D1352=""),"Manca tipo o quantità",IF(C1352="Scarico",IF(SUMIFS($D$5:D1352,$B$5:B1352,B1352,$C$5:C1352,"Carico")-SUMIFS($D$5:D1352,$B$5:B1352,B1352,$C$5:C1352,"Scarico")&lt;0,"Giacenza insufficiente",""),""))))</f>
        <v/>
      </c>
    </row>
    <row r="1353" customFormat="false" ht="15" hidden="false" customHeight="false" outlineLevel="0" collapsed="false">
      <c r="A1353" s="18"/>
      <c r="B1353" s="12"/>
      <c r="C1353" s="13"/>
      <c r="D1353" s="13"/>
      <c r="E1353" s="12"/>
      <c r="F1353" s="14"/>
      <c r="G1353" s="12"/>
      <c r="H1353" s="19" t="str">
        <f aca="false">IF(B1353="","",IFERROR(INDEX(Prodotti!$B$5:$B$504,MATCH(B1353,Prodotti!$A$5:$A$504,0)),"Codice non trovato"))</f>
        <v/>
      </c>
      <c r="I1353" s="17" t="str">
        <f aca="false">IF(OR(D1353="",F1353=""),"",D1353*F1353)</f>
        <v/>
      </c>
      <c r="J1353" s="17" t="str">
        <f aca="false">IF(OR(C1353&lt;&gt;"Scarico",D1353="",F1353="",B1353=""),"",D1353*(F1353-IFERROR(INDEX(Prodotti!$F$5:$F$504,MATCH(B1353,Prodotti!$A$5:$A$504,0)),0)))</f>
        <v/>
      </c>
      <c r="K1353" s="19" t="str">
        <f aca="false">IF(B1353="","",IF(ISNA(MATCH(B1353,Prodotti!$A$5:$A$504,0)),"Codice non trovato",IF(OR(C1353="",D1353=""),"Manca tipo o quantità",IF(C1353="Scarico",IF(SUMIFS($D$5:D1353,$B$5:B1353,B1353,$C$5:C1353,"Carico")-SUMIFS($D$5:D1353,$B$5:B1353,B1353,$C$5:C1353,"Scarico")&lt;0,"Giacenza insufficiente",""),""))))</f>
        <v/>
      </c>
    </row>
    <row r="1354" customFormat="false" ht="15" hidden="false" customHeight="false" outlineLevel="0" collapsed="false">
      <c r="A1354" s="18"/>
      <c r="B1354" s="12"/>
      <c r="C1354" s="13"/>
      <c r="D1354" s="13"/>
      <c r="E1354" s="12"/>
      <c r="F1354" s="14"/>
      <c r="G1354" s="12"/>
      <c r="H1354" s="19" t="str">
        <f aca="false">IF(B1354="","",IFERROR(INDEX(Prodotti!$B$5:$B$504,MATCH(B1354,Prodotti!$A$5:$A$504,0)),"Codice non trovato"))</f>
        <v/>
      </c>
      <c r="I1354" s="17" t="str">
        <f aca="false">IF(OR(D1354="",F1354=""),"",D1354*F1354)</f>
        <v/>
      </c>
      <c r="J1354" s="17" t="str">
        <f aca="false">IF(OR(C1354&lt;&gt;"Scarico",D1354="",F1354="",B1354=""),"",D1354*(F1354-IFERROR(INDEX(Prodotti!$F$5:$F$504,MATCH(B1354,Prodotti!$A$5:$A$504,0)),0)))</f>
        <v/>
      </c>
      <c r="K1354" s="19" t="str">
        <f aca="false">IF(B1354="","",IF(ISNA(MATCH(B1354,Prodotti!$A$5:$A$504,0)),"Codice non trovato",IF(OR(C1354="",D1354=""),"Manca tipo o quantità",IF(C1354="Scarico",IF(SUMIFS($D$5:D1354,$B$5:B1354,B1354,$C$5:C1354,"Carico")-SUMIFS($D$5:D1354,$B$5:B1354,B1354,$C$5:C1354,"Scarico")&lt;0,"Giacenza insufficiente",""),""))))</f>
        <v/>
      </c>
    </row>
    <row r="1355" customFormat="false" ht="15" hidden="false" customHeight="false" outlineLevel="0" collapsed="false">
      <c r="A1355" s="18"/>
      <c r="B1355" s="12"/>
      <c r="C1355" s="13"/>
      <c r="D1355" s="13"/>
      <c r="E1355" s="12"/>
      <c r="F1355" s="14"/>
      <c r="G1355" s="12"/>
      <c r="H1355" s="19" t="str">
        <f aca="false">IF(B1355="","",IFERROR(INDEX(Prodotti!$B$5:$B$504,MATCH(B1355,Prodotti!$A$5:$A$504,0)),"Codice non trovato"))</f>
        <v/>
      </c>
      <c r="I1355" s="17" t="str">
        <f aca="false">IF(OR(D1355="",F1355=""),"",D1355*F1355)</f>
        <v/>
      </c>
      <c r="J1355" s="17" t="str">
        <f aca="false">IF(OR(C1355&lt;&gt;"Scarico",D1355="",F1355="",B1355=""),"",D1355*(F1355-IFERROR(INDEX(Prodotti!$F$5:$F$504,MATCH(B1355,Prodotti!$A$5:$A$504,0)),0)))</f>
        <v/>
      </c>
      <c r="K1355" s="19" t="str">
        <f aca="false">IF(B1355="","",IF(ISNA(MATCH(B1355,Prodotti!$A$5:$A$504,0)),"Codice non trovato",IF(OR(C1355="",D1355=""),"Manca tipo o quantità",IF(C1355="Scarico",IF(SUMIFS($D$5:D1355,$B$5:B1355,B1355,$C$5:C1355,"Carico")-SUMIFS($D$5:D1355,$B$5:B1355,B1355,$C$5:C1355,"Scarico")&lt;0,"Giacenza insufficiente",""),""))))</f>
        <v/>
      </c>
    </row>
    <row r="1356" customFormat="false" ht="15" hidden="false" customHeight="false" outlineLevel="0" collapsed="false">
      <c r="A1356" s="18"/>
      <c r="B1356" s="12"/>
      <c r="C1356" s="13"/>
      <c r="D1356" s="13"/>
      <c r="E1356" s="12"/>
      <c r="F1356" s="14"/>
      <c r="G1356" s="12"/>
      <c r="H1356" s="19" t="str">
        <f aca="false">IF(B1356="","",IFERROR(INDEX(Prodotti!$B$5:$B$504,MATCH(B1356,Prodotti!$A$5:$A$504,0)),"Codice non trovato"))</f>
        <v/>
      </c>
      <c r="I1356" s="17" t="str">
        <f aca="false">IF(OR(D1356="",F1356=""),"",D1356*F1356)</f>
        <v/>
      </c>
      <c r="J1356" s="17" t="str">
        <f aca="false">IF(OR(C1356&lt;&gt;"Scarico",D1356="",F1356="",B1356=""),"",D1356*(F1356-IFERROR(INDEX(Prodotti!$F$5:$F$504,MATCH(B1356,Prodotti!$A$5:$A$504,0)),0)))</f>
        <v/>
      </c>
      <c r="K1356" s="19" t="str">
        <f aca="false">IF(B1356="","",IF(ISNA(MATCH(B1356,Prodotti!$A$5:$A$504,0)),"Codice non trovato",IF(OR(C1356="",D1356=""),"Manca tipo o quantità",IF(C1356="Scarico",IF(SUMIFS($D$5:D1356,$B$5:B1356,B1356,$C$5:C1356,"Carico")-SUMIFS($D$5:D1356,$B$5:B1356,B1356,$C$5:C1356,"Scarico")&lt;0,"Giacenza insufficiente",""),""))))</f>
        <v/>
      </c>
    </row>
    <row r="1357" customFormat="false" ht="15" hidden="false" customHeight="false" outlineLevel="0" collapsed="false">
      <c r="A1357" s="18"/>
      <c r="B1357" s="12"/>
      <c r="C1357" s="13"/>
      <c r="D1357" s="13"/>
      <c r="E1357" s="12"/>
      <c r="F1357" s="14"/>
      <c r="G1357" s="12"/>
      <c r="H1357" s="19" t="str">
        <f aca="false">IF(B1357="","",IFERROR(INDEX(Prodotti!$B$5:$B$504,MATCH(B1357,Prodotti!$A$5:$A$504,0)),"Codice non trovato"))</f>
        <v/>
      </c>
      <c r="I1357" s="17" t="str">
        <f aca="false">IF(OR(D1357="",F1357=""),"",D1357*F1357)</f>
        <v/>
      </c>
      <c r="J1357" s="17" t="str">
        <f aca="false">IF(OR(C1357&lt;&gt;"Scarico",D1357="",F1357="",B1357=""),"",D1357*(F1357-IFERROR(INDEX(Prodotti!$F$5:$F$504,MATCH(B1357,Prodotti!$A$5:$A$504,0)),0)))</f>
        <v/>
      </c>
      <c r="K1357" s="19" t="str">
        <f aca="false">IF(B1357="","",IF(ISNA(MATCH(B1357,Prodotti!$A$5:$A$504,0)),"Codice non trovato",IF(OR(C1357="",D1357=""),"Manca tipo o quantità",IF(C1357="Scarico",IF(SUMIFS($D$5:D1357,$B$5:B1357,B1357,$C$5:C1357,"Carico")-SUMIFS($D$5:D1357,$B$5:B1357,B1357,$C$5:C1357,"Scarico")&lt;0,"Giacenza insufficiente",""),""))))</f>
        <v/>
      </c>
    </row>
    <row r="1358" customFormat="false" ht="15" hidden="false" customHeight="false" outlineLevel="0" collapsed="false">
      <c r="A1358" s="18"/>
      <c r="B1358" s="12"/>
      <c r="C1358" s="13"/>
      <c r="D1358" s="13"/>
      <c r="E1358" s="12"/>
      <c r="F1358" s="14"/>
      <c r="G1358" s="12"/>
      <c r="H1358" s="19" t="str">
        <f aca="false">IF(B1358="","",IFERROR(INDEX(Prodotti!$B$5:$B$504,MATCH(B1358,Prodotti!$A$5:$A$504,0)),"Codice non trovato"))</f>
        <v/>
      </c>
      <c r="I1358" s="17" t="str">
        <f aca="false">IF(OR(D1358="",F1358=""),"",D1358*F1358)</f>
        <v/>
      </c>
      <c r="J1358" s="17" t="str">
        <f aca="false">IF(OR(C1358&lt;&gt;"Scarico",D1358="",F1358="",B1358=""),"",D1358*(F1358-IFERROR(INDEX(Prodotti!$F$5:$F$504,MATCH(B1358,Prodotti!$A$5:$A$504,0)),0)))</f>
        <v/>
      </c>
      <c r="K1358" s="19" t="str">
        <f aca="false">IF(B1358="","",IF(ISNA(MATCH(B1358,Prodotti!$A$5:$A$504,0)),"Codice non trovato",IF(OR(C1358="",D1358=""),"Manca tipo o quantità",IF(C1358="Scarico",IF(SUMIFS($D$5:D1358,$B$5:B1358,B1358,$C$5:C1358,"Carico")-SUMIFS($D$5:D1358,$B$5:B1358,B1358,$C$5:C1358,"Scarico")&lt;0,"Giacenza insufficiente",""),""))))</f>
        <v/>
      </c>
    </row>
    <row r="1359" customFormat="false" ht="15" hidden="false" customHeight="false" outlineLevel="0" collapsed="false">
      <c r="A1359" s="18"/>
      <c r="B1359" s="12"/>
      <c r="C1359" s="13"/>
      <c r="D1359" s="13"/>
      <c r="E1359" s="12"/>
      <c r="F1359" s="14"/>
      <c r="G1359" s="12"/>
      <c r="H1359" s="19" t="str">
        <f aca="false">IF(B1359="","",IFERROR(INDEX(Prodotti!$B$5:$B$504,MATCH(B1359,Prodotti!$A$5:$A$504,0)),"Codice non trovato"))</f>
        <v/>
      </c>
      <c r="I1359" s="17" t="str">
        <f aca="false">IF(OR(D1359="",F1359=""),"",D1359*F1359)</f>
        <v/>
      </c>
      <c r="J1359" s="17" t="str">
        <f aca="false">IF(OR(C1359&lt;&gt;"Scarico",D1359="",F1359="",B1359=""),"",D1359*(F1359-IFERROR(INDEX(Prodotti!$F$5:$F$504,MATCH(B1359,Prodotti!$A$5:$A$504,0)),0)))</f>
        <v/>
      </c>
      <c r="K1359" s="19" t="str">
        <f aca="false">IF(B1359="","",IF(ISNA(MATCH(B1359,Prodotti!$A$5:$A$504,0)),"Codice non trovato",IF(OR(C1359="",D1359=""),"Manca tipo o quantità",IF(C1359="Scarico",IF(SUMIFS($D$5:D1359,$B$5:B1359,B1359,$C$5:C1359,"Carico")-SUMIFS($D$5:D1359,$B$5:B1359,B1359,$C$5:C1359,"Scarico")&lt;0,"Giacenza insufficiente",""),""))))</f>
        <v/>
      </c>
    </row>
    <row r="1360" customFormat="false" ht="15" hidden="false" customHeight="false" outlineLevel="0" collapsed="false">
      <c r="A1360" s="18"/>
      <c r="B1360" s="12"/>
      <c r="C1360" s="13"/>
      <c r="D1360" s="13"/>
      <c r="E1360" s="12"/>
      <c r="F1360" s="14"/>
      <c r="G1360" s="12"/>
      <c r="H1360" s="19" t="str">
        <f aca="false">IF(B1360="","",IFERROR(INDEX(Prodotti!$B$5:$B$504,MATCH(B1360,Prodotti!$A$5:$A$504,0)),"Codice non trovato"))</f>
        <v/>
      </c>
      <c r="I1360" s="17" t="str">
        <f aca="false">IF(OR(D1360="",F1360=""),"",D1360*F1360)</f>
        <v/>
      </c>
      <c r="J1360" s="17" t="str">
        <f aca="false">IF(OR(C1360&lt;&gt;"Scarico",D1360="",F1360="",B1360=""),"",D1360*(F1360-IFERROR(INDEX(Prodotti!$F$5:$F$504,MATCH(B1360,Prodotti!$A$5:$A$504,0)),0)))</f>
        <v/>
      </c>
      <c r="K1360" s="19" t="str">
        <f aca="false">IF(B1360="","",IF(ISNA(MATCH(B1360,Prodotti!$A$5:$A$504,0)),"Codice non trovato",IF(OR(C1360="",D1360=""),"Manca tipo o quantità",IF(C1360="Scarico",IF(SUMIFS($D$5:D1360,$B$5:B1360,B1360,$C$5:C1360,"Carico")-SUMIFS($D$5:D1360,$B$5:B1360,B1360,$C$5:C1360,"Scarico")&lt;0,"Giacenza insufficiente",""),""))))</f>
        <v/>
      </c>
    </row>
    <row r="1361" customFormat="false" ht="15" hidden="false" customHeight="false" outlineLevel="0" collapsed="false">
      <c r="A1361" s="18"/>
      <c r="B1361" s="12"/>
      <c r="C1361" s="13"/>
      <c r="D1361" s="13"/>
      <c r="E1361" s="12"/>
      <c r="F1361" s="14"/>
      <c r="G1361" s="12"/>
      <c r="H1361" s="19" t="str">
        <f aca="false">IF(B1361="","",IFERROR(INDEX(Prodotti!$B$5:$B$504,MATCH(B1361,Prodotti!$A$5:$A$504,0)),"Codice non trovato"))</f>
        <v/>
      </c>
      <c r="I1361" s="17" t="str">
        <f aca="false">IF(OR(D1361="",F1361=""),"",D1361*F1361)</f>
        <v/>
      </c>
      <c r="J1361" s="17" t="str">
        <f aca="false">IF(OR(C1361&lt;&gt;"Scarico",D1361="",F1361="",B1361=""),"",D1361*(F1361-IFERROR(INDEX(Prodotti!$F$5:$F$504,MATCH(B1361,Prodotti!$A$5:$A$504,0)),0)))</f>
        <v/>
      </c>
      <c r="K1361" s="19" t="str">
        <f aca="false">IF(B1361="","",IF(ISNA(MATCH(B1361,Prodotti!$A$5:$A$504,0)),"Codice non trovato",IF(OR(C1361="",D1361=""),"Manca tipo o quantità",IF(C1361="Scarico",IF(SUMIFS($D$5:D1361,$B$5:B1361,B1361,$C$5:C1361,"Carico")-SUMIFS($D$5:D1361,$B$5:B1361,B1361,$C$5:C1361,"Scarico")&lt;0,"Giacenza insufficiente",""),""))))</f>
        <v/>
      </c>
    </row>
    <row r="1362" customFormat="false" ht="15" hidden="false" customHeight="false" outlineLevel="0" collapsed="false">
      <c r="A1362" s="18"/>
      <c r="B1362" s="12"/>
      <c r="C1362" s="13"/>
      <c r="D1362" s="13"/>
      <c r="E1362" s="12"/>
      <c r="F1362" s="14"/>
      <c r="G1362" s="12"/>
      <c r="H1362" s="19" t="str">
        <f aca="false">IF(B1362="","",IFERROR(INDEX(Prodotti!$B$5:$B$504,MATCH(B1362,Prodotti!$A$5:$A$504,0)),"Codice non trovato"))</f>
        <v/>
      </c>
      <c r="I1362" s="17" t="str">
        <f aca="false">IF(OR(D1362="",F1362=""),"",D1362*F1362)</f>
        <v/>
      </c>
      <c r="J1362" s="17" t="str">
        <f aca="false">IF(OR(C1362&lt;&gt;"Scarico",D1362="",F1362="",B1362=""),"",D1362*(F1362-IFERROR(INDEX(Prodotti!$F$5:$F$504,MATCH(B1362,Prodotti!$A$5:$A$504,0)),0)))</f>
        <v/>
      </c>
      <c r="K1362" s="19" t="str">
        <f aca="false">IF(B1362="","",IF(ISNA(MATCH(B1362,Prodotti!$A$5:$A$504,0)),"Codice non trovato",IF(OR(C1362="",D1362=""),"Manca tipo o quantità",IF(C1362="Scarico",IF(SUMIFS($D$5:D1362,$B$5:B1362,B1362,$C$5:C1362,"Carico")-SUMIFS($D$5:D1362,$B$5:B1362,B1362,$C$5:C1362,"Scarico")&lt;0,"Giacenza insufficiente",""),""))))</f>
        <v/>
      </c>
    </row>
    <row r="1363" customFormat="false" ht="15" hidden="false" customHeight="false" outlineLevel="0" collapsed="false">
      <c r="A1363" s="18"/>
      <c r="B1363" s="12"/>
      <c r="C1363" s="13"/>
      <c r="D1363" s="13"/>
      <c r="E1363" s="12"/>
      <c r="F1363" s="14"/>
      <c r="G1363" s="12"/>
      <c r="H1363" s="19" t="str">
        <f aca="false">IF(B1363="","",IFERROR(INDEX(Prodotti!$B$5:$B$504,MATCH(B1363,Prodotti!$A$5:$A$504,0)),"Codice non trovato"))</f>
        <v/>
      </c>
      <c r="I1363" s="17" t="str">
        <f aca="false">IF(OR(D1363="",F1363=""),"",D1363*F1363)</f>
        <v/>
      </c>
      <c r="J1363" s="17" t="str">
        <f aca="false">IF(OR(C1363&lt;&gt;"Scarico",D1363="",F1363="",B1363=""),"",D1363*(F1363-IFERROR(INDEX(Prodotti!$F$5:$F$504,MATCH(B1363,Prodotti!$A$5:$A$504,0)),0)))</f>
        <v/>
      </c>
      <c r="K1363" s="19" t="str">
        <f aca="false">IF(B1363="","",IF(ISNA(MATCH(B1363,Prodotti!$A$5:$A$504,0)),"Codice non trovato",IF(OR(C1363="",D1363=""),"Manca tipo o quantità",IF(C1363="Scarico",IF(SUMIFS($D$5:D1363,$B$5:B1363,B1363,$C$5:C1363,"Carico")-SUMIFS($D$5:D1363,$B$5:B1363,B1363,$C$5:C1363,"Scarico")&lt;0,"Giacenza insufficiente",""),""))))</f>
        <v/>
      </c>
    </row>
    <row r="1364" customFormat="false" ht="15" hidden="false" customHeight="false" outlineLevel="0" collapsed="false">
      <c r="A1364" s="18"/>
      <c r="B1364" s="12"/>
      <c r="C1364" s="13"/>
      <c r="D1364" s="13"/>
      <c r="E1364" s="12"/>
      <c r="F1364" s="14"/>
      <c r="G1364" s="12"/>
      <c r="H1364" s="19" t="str">
        <f aca="false">IF(B1364="","",IFERROR(INDEX(Prodotti!$B$5:$B$504,MATCH(B1364,Prodotti!$A$5:$A$504,0)),"Codice non trovato"))</f>
        <v/>
      </c>
      <c r="I1364" s="17" t="str">
        <f aca="false">IF(OR(D1364="",F1364=""),"",D1364*F1364)</f>
        <v/>
      </c>
      <c r="J1364" s="17" t="str">
        <f aca="false">IF(OR(C1364&lt;&gt;"Scarico",D1364="",F1364="",B1364=""),"",D1364*(F1364-IFERROR(INDEX(Prodotti!$F$5:$F$504,MATCH(B1364,Prodotti!$A$5:$A$504,0)),0)))</f>
        <v/>
      </c>
      <c r="K1364" s="19" t="str">
        <f aca="false">IF(B1364="","",IF(ISNA(MATCH(B1364,Prodotti!$A$5:$A$504,0)),"Codice non trovato",IF(OR(C1364="",D1364=""),"Manca tipo o quantità",IF(C1364="Scarico",IF(SUMIFS($D$5:D1364,$B$5:B1364,B1364,$C$5:C1364,"Carico")-SUMIFS($D$5:D1364,$B$5:B1364,B1364,$C$5:C1364,"Scarico")&lt;0,"Giacenza insufficiente",""),""))))</f>
        <v/>
      </c>
    </row>
    <row r="1365" customFormat="false" ht="15" hidden="false" customHeight="false" outlineLevel="0" collapsed="false">
      <c r="A1365" s="18"/>
      <c r="B1365" s="12"/>
      <c r="C1365" s="13"/>
      <c r="D1365" s="13"/>
      <c r="E1365" s="12"/>
      <c r="F1365" s="14"/>
      <c r="G1365" s="12"/>
      <c r="H1365" s="19" t="str">
        <f aca="false">IF(B1365="","",IFERROR(INDEX(Prodotti!$B$5:$B$504,MATCH(B1365,Prodotti!$A$5:$A$504,0)),"Codice non trovato"))</f>
        <v/>
      </c>
      <c r="I1365" s="17" t="str">
        <f aca="false">IF(OR(D1365="",F1365=""),"",D1365*F1365)</f>
        <v/>
      </c>
      <c r="J1365" s="17" t="str">
        <f aca="false">IF(OR(C1365&lt;&gt;"Scarico",D1365="",F1365="",B1365=""),"",D1365*(F1365-IFERROR(INDEX(Prodotti!$F$5:$F$504,MATCH(B1365,Prodotti!$A$5:$A$504,0)),0)))</f>
        <v/>
      </c>
      <c r="K1365" s="19" t="str">
        <f aca="false">IF(B1365="","",IF(ISNA(MATCH(B1365,Prodotti!$A$5:$A$504,0)),"Codice non trovato",IF(OR(C1365="",D1365=""),"Manca tipo o quantità",IF(C1365="Scarico",IF(SUMIFS($D$5:D1365,$B$5:B1365,B1365,$C$5:C1365,"Carico")-SUMIFS($D$5:D1365,$B$5:B1365,B1365,$C$5:C1365,"Scarico")&lt;0,"Giacenza insufficiente",""),""))))</f>
        <v/>
      </c>
    </row>
    <row r="1366" customFormat="false" ht="15" hidden="false" customHeight="false" outlineLevel="0" collapsed="false">
      <c r="A1366" s="18"/>
      <c r="B1366" s="12"/>
      <c r="C1366" s="13"/>
      <c r="D1366" s="13"/>
      <c r="E1366" s="12"/>
      <c r="F1366" s="14"/>
      <c r="G1366" s="12"/>
      <c r="H1366" s="19" t="str">
        <f aca="false">IF(B1366="","",IFERROR(INDEX(Prodotti!$B$5:$B$504,MATCH(B1366,Prodotti!$A$5:$A$504,0)),"Codice non trovato"))</f>
        <v/>
      </c>
      <c r="I1366" s="17" t="str">
        <f aca="false">IF(OR(D1366="",F1366=""),"",D1366*F1366)</f>
        <v/>
      </c>
      <c r="J1366" s="17" t="str">
        <f aca="false">IF(OR(C1366&lt;&gt;"Scarico",D1366="",F1366="",B1366=""),"",D1366*(F1366-IFERROR(INDEX(Prodotti!$F$5:$F$504,MATCH(B1366,Prodotti!$A$5:$A$504,0)),0)))</f>
        <v/>
      </c>
      <c r="K1366" s="19" t="str">
        <f aca="false">IF(B1366="","",IF(ISNA(MATCH(B1366,Prodotti!$A$5:$A$504,0)),"Codice non trovato",IF(OR(C1366="",D1366=""),"Manca tipo o quantità",IF(C1366="Scarico",IF(SUMIFS($D$5:D1366,$B$5:B1366,B1366,$C$5:C1366,"Carico")-SUMIFS($D$5:D1366,$B$5:B1366,B1366,$C$5:C1366,"Scarico")&lt;0,"Giacenza insufficiente",""),""))))</f>
        <v/>
      </c>
    </row>
    <row r="1367" customFormat="false" ht="15" hidden="false" customHeight="false" outlineLevel="0" collapsed="false">
      <c r="A1367" s="18"/>
      <c r="B1367" s="12"/>
      <c r="C1367" s="13"/>
      <c r="D1367" s="13"/>
      <c r="E1367" s="12"/>
      <c r="F1367" s="14"/>
      <c r="G1367" s="12"/>
      <c r="H1367" s="19" t="str">
        <f aca="false">IF(B1367="","",IFERROR(INDEX(Prodotti!$B$5:$B$504,MATCH(B1367,Prodotti!$A$5:$A$504,0)),"Codice non trovato"))</f>
        <v/>
      </c>
      <c r="I1367" s="17" t="str">
        <f aca="false">IF(OR(D1367="",F1367=""),"",D1367*F1367)</f>
        <v/>
      </c>
      <c r="J1367" s="17" t="str">
        <f aca="false">IF(OR(C1367&lt;&gt;"Scarico",D1367="",F1367="",B1367=""),"",D1367*(F1367-IFERROR(INDEX(Prodotti!$F$5:$F$504,MATCH(B1367,Prodotti!$A$5:$A$504,0)),0)))</f>
        <v/>
      </c>
      <c r="K1367" s="19" t="str">
        <f aca="false">IF(B1367="","",IF(ISNA(MATCH(B1367,Prodotti!$A$5:$A$504,0)),"Codice non trovato",IF(OR(C1367="",D1367=""),"Manca tipo o quantità",IF(C1367="Scarico",IF(SUMIFS($D$5:D1367,$B$5:B1367,B1367,$C$5:C1367,"Carico")-SUMIFS($D$5:D1367,$B$5:B1367,B1367,$C$5:C1367,"Scarico")&lt;0,"Giacenza insufficiente",""),""))))</f>
        <v/>
      </c>
    </row>
    <row r="1368" customFormat="false" ht="15" hidden="false" customHeight="false" outlineLevel="0" collapsed="false">
      <c r="A1368" s="18"/>
      <c r="B1368" s="12"/>
      <c r="C1368" s="13"/>
      <c r="D1368" s="13"/>
      <c r="E1368" s="12"/>
      <c r="F1368" s="14"/>
      <c r="G1368" s="12"/>
      <c r="H1368" s="19" t="str">
        <f aca="false">IF(B1368="","",IFERROR(INDEX(Prodotti!$B$5:$B$504,MATCH(B1368,Prodotti!$A$5:$A$504,0)),"Codice non trovato"))</f>
        <v/>
      </c>
      <c r="I1368" s="17" t="str">
        <f aca="false">IF(OR(D1368="",F1368=""),"",D1368*F1368)</f>
        <v/>
      </c>
      <c r="J1368" s="17" t="str">
        <f aca="false">IF(OR(C1368&lt;&gt;"Scarico",D1368="",F1368="",B1368=""),"",D1368*(F1368-IFERROR(INDEX(Prodotti!$F$5:$F$504,MATCH(B1368,Prodotti!$A$5:$A$504,0)),0)))</f>
        <v/>
      </c>
      <c r="K1368" s="19" t="str">
        <f aca="false">IF(B1368="","",IF(ISNA(MATCH(B1368,Prodotti!$A$5:$A$504,0)),"Codice non trovato",IF(OR(C1368="",D1368=""),"Manca tipo o quantità",IF(C1368="Scarico",IF(SUMIFS($D$5:D1368,$B$5:B1368,B1368,$C$5:C1368,"Carico")-SUMIFS($D$5:D1368,$B$5:B1368,B1368,$C$5:C1368,"Scarico")&lt;0,"Giacenza insufficiente",""),""))))</f>
        <v/>
      </c>
    </row>
    <row r="1369" customFormat="false" ht="15" hidden="false" customHeight="false" outlineLevel="0" collapsed="false">
      <c r="A1369" s="18"/>
      <c r="B1369" s="12"/>
      <c r="C1369" s="13"/>
      <c r="D1369" s="13"/>
      <c r="E1369" s="12"/>
      <c r="F1369" s="14"/>
      <c r="G1369" s="12"/>
      <c r="H1369" s="19" t="str">
        <f aca="false">IF(B1369="","",IFERROR(INDEX(Prodotti!$B$5:$B$504,MATCH(B1369,Prodotti!$A$5:$A$504,0)),"Codice non trovato"))</f>
        <v/>
      </c>
      <c r="I1369" s="17" t="str">
        <f aca="false">IF(OR(D1369="",F1369=""),"",D1369*F1369)</f>
        <v/>
      </c>
      <c r="J1369" s="17" t="str">
        <f aca="false">IF(OR(C1369&lt;&gt;"Scarico",D1369="",F1369="",B1369=""),"",D1369*(F1369-IFERROR(INDEX(Prodotti!$F$5:$F$504,MATCH(B1369,Prodotti!$A$5:$A$504,0)),0)))</f>
        <v/>
      </c>
      <c r="K1369" s="19" t="str">
        <f aca="false">IF(B1369="","",IF(ISNA(MATCH(B1369,Prodotti!$A$5:$A$504,0)),"Codice non trovato",IF(OR(C1369="",D1369=""),"Manca tipo o quantità",IF(C1369="Scarico",IF(SUMIFS($D$5:D1369,$B$5:B1369,B1369,$C$5:C1369,"Carico")-SUMIFS($D$5:D1369,$B$5:B1369,B1369,$C$5:C1369,"Scarico")&lt;0,"Giacenza insufficiente",""),""))))</f>
        <v/>
      </c>
    </row>
    <row r="1370" customFormat="false" ht="15" hidden="false" customHeight="false" outlineLevel="0" collapsed="false">
      <c r="A1370" s="18"/>
      <c r="B1370" s="12"/>
      <c r="C1370" s="13"/>
      <c r="D1370" s="13"/>
      <c r="E1370" s="12"/>
      <c r="F1370" s="14"/>
      <c r="G1370" s="12"/>
      <c r="H1370" s="19" t="str">
        <f aca="false">IF(B1370="","",IFERROR(INDEX(Prodotti!$B$5:$B$504,MATCH(B1370,Prodotti!$A$5:$A$504,0)),"Codice non trovato"))</f>
        <v/>
      </c>
      <c r="I1370" s="17" t="str">
        <f aca="false">IF(OR(D1370="",F1370=""),"",D1370*F1370)</f>
        <v/>
      </c>
      <c r="J1370" s="17" t="str">
        <f aca="false">IF(OR(C1370&lt;&gt;"Scarico",D1370="",F1370="",B1370=""),"",D1370*(F1370-IFERROR(INDEX(Prodotti!$F$5:$F$504,MATCH(B1370,Prodotti!$A$5:$A$504,0)),0)))</f>
        <v/>
      </c>
      <c r="K1370" s="19" t="str">
        <f aca="false">IF(B1370="","",IF(ISNA(MATCH(B1370,Prodotti!$A$5:$A$504,0)),"Codice non trovato",IF(OR(C1370="",D1370=""),"Manca tipo o quantità",IF(C1370="Scarico",IF(SUMIFS($D$5:D1370,$B$5:B1370,B1370,$C$5:C1370,"Carico")-SUMIFS($D$5:D1370,$B$5:B1370,B1370,$C$5:C1370,"Scarico")&lt;0,"Giacenza insufficiente",""),""))))</f>
        <v/>
      </c>
    </row>
    <row r="1371" customFormat="false" ht="15" hidden="false" customHeight="false" outlineLevel="0" collapsed="false">
      <c r="A1371" s="18"/>
      <c r="B1371" s="12"/>
      <c r="C1371" s="13"/>
      <c r="D1371" s="13"/>
      <c r="E1371" s="12"/>
      <c r="F1371" s="14"/>
      <c r="G1371" s="12"/>
      <c r="H1371" s="19" t="str">
        <f aca="false">IF(B1371="","",IFERROR(INDEX(Prodotti!$B$5:$B$504,MATCH(B1371,Prodotti!$A$5:$A$504,0)),"Codice non trovato"))</f>
        <v/>
      </c>
      <c r="I1371" s="17" t="str">
        <f aca="false">IF(OR(D1371="",F1371=""),"",D1371*F1371)</f>
        <v/>
      </c>
      <c r="J1371" s="17" t="str">
        <f aca="false">IF(OR(C1371&lt;&gt;"Scarico",D1371="",F1371="",B1371=""),"",D1371*(F1371-IFERROR(INDEX(Prodotti!$F$5:$F$504,MATCH(B1371,Prodotti!$A$5:$A$504,0)),0)))</f>
        <v/>
      </c>
      <c r="K1371" s="19" t="str">
        <f aca="false">IF(B1371="","",IF(ISNA(MATCH(B1371,Prodotti!$A$5:$A$504,0)),"Codice non trovato",IF(OR(C1371="",D1371=""),"Manca tipo o quantità",IF(C1371="Scarico",IF(SUMIFS($D$5:D1371,$B$5:B1371,B1371,$C$5:C1371,"Carico")-SUMIFS($D$5:D1371,$B$5:B1371,B1371,$C$5:C1371,"Scarico")&lt;0,"Giacenza insufficiente",""),""))))</f>
        <v/>
      </c>
    </row>
    <row r="1372" customFormat="false" ht="15" hidden="false" customHeight="false" outlineLevel="0" collapsed="false">
      <c r="A1372" s="18"/>
      <c r="B1372" s="12"/>
      <c r="C1372" s="13"/>
      <c r="D1372" s="13"/>
      <c r="E1372" s="12"/>
      <c r="F1372" s="14"/>
      <c r="G1372" s="12"/>
      <c r="H1372" s="19" t="str">
        <f aca="false">IF(B1372="","",IFERROR(INDEX(Prodotti!$B$5:$B$504,MATCH(B1372,Prodotti!$A$5:$A$504,0)),"Codice non trovato"))</f>
        <v/>
      </c>
      <c r="I1372" s="17" t="str">
        <f aca="false">IF(OR(D1372="",F1372=""),"",D1372*F1372)</f>
        <v/>
      </c>
      <c r="J1372" s="17" t="str">
        <f aca="false">IF(OR(C1372&lt;&gt;"Scarico",D1372="",F1372="",B1372=""),"",D1372*(F1372-IFERROR(INDEX(Prodotti!$F$5:$F$504,MATCH(B1372,Prodotti!$A$5:$A$504,0)),0)))</f>
        <v/>
      </c>
      <c r="K1372" s="19" t="str">
        <f aca="false">IF(B1372="","",IF(ISNA(MATCH(B1372,Prodotti!$A$5:$A$504,0)),"Codice non trovato",IF(OR(C1372="",D1372=""),"Manca tipo o quantità",IF(C1372="Scarico",IF(SUMIFS($D$5:D1372,$B$5:B1372,B1372,$C$5:C1372,"Carico")-SUMIFS($D$5:D1372,$B$5:B1372,B1372,$C$5:C1372,"Scarico")&lt;0,"Giacenza insufficiente",""),""))))</f>
        <v/>
      </c>
    </row>
    <row r="1373" customFormat="false" ht="15" hidden="false" customHeight="false" outlineLevel="0" collapsed="false">
      <c r="A1373" s="18"/>
      <c r="B1373" s="12"/>
      <c r="C1373" s="13"/>
      <c r="D1373" s="13"/>
      <c r="E1373" s="12"/>
      <c r="F1373" s="14"/>
      <c r="G1373" s="12"/>
      <c r="H1373" s="19" t="str">
        <f aca="false">IF(B1373="","",IFERROR(INDEX(Prodotti!$B$5:$B$504,MATCH(B1373,Prodotti!$A$5:$A$504,0)),"Codice non trovato"))</f>
        <v/>
      </c>
      <c r="I1373" s="17" t="str">
        <f aca="false">IF(OR(D1373="",F1373=""),"",D1373*F1373)</f>
        <v/>
      </c>
      <c r="J1373" s="17" t="str">
        <f aca="false">IF(OR(C1373&lt;&gt;"Scarico",D1373="",F1373="",B1373=""),"",D1373*(F1373-IFERROR(INDEX(Prodotti!$F$5:$F$504,MATCH(B1373,Prodotti!$A$5:$A$504,0)),0)))</f>
        <v/>
      </c>
      <c r="K1373" s="19" t="str">
        <f aca="false">IF(B1373="","",IF(ISNA(MATCH(B1373,Prodotti!$A$5:$A$504,0)),"Codice non trovato",IF(OR(C1373="",D1373=""),"Manca tipo o quantità",IF(C1373="Scarico",IF(SUMIFS($D$5:D1373,$B$5:B1373,B1373,$C$5:C1373,"Carico")-SUMIFS($D$5:D1373,$B$5:B1373,B1373,$C$5:C1373,"Scarico")&lt;0,"Giacenza insufficiente",""),""))))</f>
        <v/>
      </c>
    </row>
    <row r="1374" customFormat="false" ht="15" hidden="false" customHeight="false" outlineLevel="0" collapsed="false">
      <c r="A1374" s="18"/>
      <c r="B1374" s="12"/>
      <c r="C1374" s="13"/>
      <c r="D1374" s="13"/>
      <c r="E1374" s="12"/>
      <c r="F1374" s="14"/>
      <c r="G1374" s="12"/>
      <c r="H1374" s="19" t="str">
        <f aca="false">IF(B1374="","",IFERROR(INDEX(Prodotti!$B$5:$B$504,MATCH(B1374,Prodotti!$A$5:$A$504,0)),"Codice non trovato"))</f>
        <v/>
      </c>
      <c r="I1374" s="17" t="str">
        <f aca="false">IF(OR(D1374="",F1374=""),"",D1374*F1374)</f>
        <v/>
      </c>
      <c r="J1374" s="17" t="str">
        <f aca="false">IF(OR(C1374&lt;&gt;"Scarico",D1374="",F1374="",B1374=""),"",D1374*(F1374-IFERROR(INDEX(Prodotti!$F$5:$F$504,MATCH(B1374,Prodotti!$A$5:$A$504,0)),0)))</f>
        <v/>
      </c>
      <c r="K1374" s="19" t="str">
        <f aca="false">IF(B1374="","",IF(ISNA(MATCH(B1374,Prodotti!$A$5:$A$504,0)),"Codice non trovato",IF(OR(C1374="",D1374=""),"Manca tipo o quantità",IF(C1374="Scarico",IF(SUMIFS($D$5:D1374,$B$5:B1374,B1374,$C$5:C1374,"Carico")-SUMIFS($D$5:D1374,$B$5:B1374,B1374,$C$5:C1374,"Scarico")&lt;0,"Giacenza insufficiente",""),""))))</f>
        <v/>
      </c>
    </row>
    <row r="1375" customFormat="false" ht="15" hidden="false" customHeight="false" outlineLevel="0" collapsed="false">
      <c r="A1375" s="18"/>
      <c r="B1375" s="12"/>
      <c r="C1375" s="13"/>
      <c r="D1375" s="13"/>
      <c r="E1375" s="12"/>
      <c r="F1375" s="14"/>
      <c r="G1375" s="12"/>
      <c r="H1375" s="19" t="str">
        <f aca="false">IF(B1375="","",IFERROR(INDEX(Prodotti!$B$5:$B$504,MATCH(B1375,Prodotti!$A$5:$A$504,0)),"Codice non trovato"))</f>
        <v/>
      </c>
      <c r="I1375" s="17" t="str">
        <f aca="false">IF(OR(D1375="",F1375=""),"",D1375*F1375)</f>
        <v/>
      </c>
      <c r="J1375" s="17" t="str">
        <f aca="false">IF(OR(C1375&lt;&gt;"Scarico",D1375="",F1375="",B1375=""),"",D1375*(F1375-IFERROR(INDEX(Prodotti!$F$5:$F$504,MATCH(B1375,Prodotti!$A$5:$A$504,0)),0)))</f>
        <v/>
      </c>
      <c r="K1375" s="19" t="str">
        <f aca="false">IF(B1375="","",IF(ISNA(MATCH(B1375,Prodotti!$A$5:$A$504,0)),"Codice non trovato",IF(OR(C1375="",D1375=""),"Manca tipo o quantità",IF(C1375="Scarico",IF(SUMIFS($D$5:D1375,$B$5:B1375,B1375,$C$5:C1375,"Carico")-SUMIFS($D$5:D1375,$B$5:B1375,B1375,$C$5:C1375,"Scarico")&lt;0,"Giacenza insufficiente",""),""))))</f>
        <v/>
      </c>
    </row>
    <row r="1376" customFormat="false" ht="15" hidden="false" customHeight="false" outlineLevel="0" collapsed="false">
      <c r="A1376" s="18"/>
      <c r="B1376" s="12"/>
      <c r="C1376" s="13"/>
      <c r="D1376" s="13"/>
      <c r="E1376" s="12"/>
      <c r="F1376" s="14"/>
      <c r="G1376" s="12"/>
      <c r="H1376" s="19" t="str">
        <f aca="false">IF(B1376="","",IFERROR(INDEX(Prodotti!$B$5:$B$504,MATCH(B1376,Prodotti!$A$5:$A$504,0)),"Codice non trovato"))</f>
        <v/>
      </c>
      <c r="I1376" s="17" t="str">
        <f aca="false">IF(OR(D1376="",F1376=""),"",D1376*F1376)</f>
        <v/>
      </c>
      <c r="J1376" s="17" t="str">
        <f aca="false">IF(OR(C1376&lt;&gt;"Scarico",D1376="",F1376="",B1376=""),"",D1376*(F1376-IFERROR(INDEX(Prodotti!$F$5:$F$504,MATCH(B1376,Prodotti!$A$5:$A$504,0)),0)))</f>
        <v/>
      </c>
      <c r="K1376" s="19" t="str">
        <f aca="false">IF(B1376="","",IF(ISNA(MATCH(B1376,Prodotti!$A$5:$A$504,0)),"Codice non trovato",IF(OR(C1376="",D1376=""),"Manca tipo o quantità",IF(C1376="Scarico",IF(SUMIFS($D$5:D1376,$B$5:B1376,B1376,$C$5:C1376,"Carico")-SUMIFS($D$5:D1376,$B$5:B1376,B1376,$C$5:C1376,"Scarico")&lt;0,"Giacenza insufficiente",""),""))))</f>
        <v/>
      </c>
    </row>
    <row r="1377" customFormat="false" ht="15" hidden="false" customHeight="false" outlineLevel="0" collapsed="false">
      <c r="A1377" s="18"/>
      <c r="B1377" s="12"/>
      <c r="C1377" s="13"/>
      <c r="D1377" s="13"/>
      <c r="E1377" s="12"/>
      <c r="F1377" s="14"/>
      <c r="G1377" s="12"/>
      <c r="H1377" s="19" t="str">
        <f aca="false">IF(B1377="","",IFERROR(INDEX(Prodotti!$B$5:$B$504,MATCH(B1377,Prodotti!$A$5:$A$504,0)),"Codice non trovato"))</f>
        <v/>
      </c>
      <c r="I1377" s="17" t="str">
        <f aca="false">IF(OR(D1377="",F1377=""),"",D1377*F1377)</f>
        <v/>
      </c>
      <c r="J1377" s="17" t="str">
        <f aca="false">IF(OR(C1377&lt;&gt;"Scarico",D1377="",F1377="",B1377=""),"",D1377*(F1377-IFERROR(INDEX(Prodotti!$F$5:$F$504,MATCH(B1377,Prodotti!$A$5:$A$504,0)),0)))</f>
        <v/>
      </c>
      <c r="K1377" s="19" t="str">
        <f aca="false">IF(B1377="","",IF(ISNA(MATCH(B1377,Prodotti!$A$5:$A$504,0)),"Codice non trovato",IF(OR(C1377="",D1377=""),"Manca tipo o quantità",IF(C1377="Scarico",IF(SUMIFS($D$5:D1377,$B$5:B1377,B1377,$C$5:C1377,"Carico")-SUMIFS($D$5:D1377,$B$5:B1377,B1377,$C$5:C1377,"Scarico")&lt;0,"Giacenza insufficiente",""),""))))</f>
        <v/>
      </c>
    </row>
    <row r="1378" customFormat="false" ht="15" hidden="false" customHeight="false" outlineLevel="0" collapsed="false">
      <c r="A1378" s="18"/>
      <c r="B1378" s="12"/>
      <c r="C1378" s="13"/>
      <c r="D1378" s="13"/>
      <c r="E1378" s="12"/>
      <c r="F1378" s="14"/>
      <c r="G1378" s="12"/>
      <c r="H1378" s="19" t="str">
        <f aca="false">IF(B1378="","",IFERROR(INDEX(Prodotti!$B$5:$B$504,MATCH(B1378,Prodotti!$A$5:$A$504,0)),"Codice non trovato"))</f>
        <v/>
      </c>
      <c r="I1378" s="17" t="str">
        <f aca="false">IF(OR(D1378="",F1378=""),"",D1378*F1378)</f>
        <v/>
      </c>
      <c r="J1378" s="17" t="str">
        <f aca="false">IF(OR(C1378&lt;&gt;"Scarico",D1378="",F1378="",B1378=""),"",D1378*(F1378-IFERROR(INDEX(Prodotti!$F$5:$F$504,MATCH(B1378,Prodotti!$A$5:$A$504,0)),0)))</f>
        <v/>
      </c>
      <c r="K1378" s="19" t="str">
        <f aca="false">IF(B1378="","",IF(ISNA(MATCH(B1378,Prodotti!$A$5:$A$504,0)),"Codice non trovato",IF(OR(C1378="",D1378=""),"Manca tipo o quantità",IF(C1378="Scarico",IF(SUMIFS($D$5:D1378,$B$5:B1378,B1378,$C$5:C1378,"Carico")-SUMIFS($D$5:D1378,$B$5:B1378,B1378,$C$5:C1378,"Scarico")&lt;0,"Giacenza insufficiente",""),""))))</f>
        <v/>
      </c>
    </row>
    <row r="1379" customFormat="false" ht="15" hidden="false" customHeight="false" outlineLevel="0" collapsed="false">
      <c r="A1379" s="18"/>
      <c r="B1379" s="12"/>
      <c r="C1379" s="13"/>
      <c r="D1379" s="13"/>
      <c r="E1379" s="12"/>
      <c r="F1379" s="14"/>
      <c r="G1379" s="12"/>
      <c r="H1379" s="19" t="str">
        <f aca="false">IF(B1379="","",IFERROR(INDEX(Prodotti!$B$5:$B$504,MATCH(B1379,Prodotti!$A$5:$A$504,0)),"Codice non trovato"))</f>
        <v/>
      </c>
      <c r="I1379" s="17" t="str">
        <f aca="false">IF(OR(D1379="",F1379=""),"",D1379*F1379)</f>
        <v/>
      </c>
      <c r="J1379" s="17" t="str">
        <f aca="false">IF(OR(C1379&lt;&gt;"Scarico",D1379="",F1379="",B1379=""),"",D1379*(F1379-IFERROR(INDEX(Prodotti!$F$5:$F$504,MATCH(B1379,Prodotti!$A$5:$A$504,0)),0)))</f>
        <v/>
      </c>
      <c r="K1379" s="19" t="str">
        <f aca="false">IF(B1379="","",IF(ISNA(MATCH(B1379,Prodotti!$A$5:$A$504,0)),"Codice non trovato",IF(OR(C1379="",D1379=""),"Manca tipo o quantità",IF(C1379="Scarico",IF(SUMIFS($D$5:D1379,$B$5:B1379,B1379,$C$5:C1379,"Carico")-SUMIFS($D$5:D1379,$B$5:B1379,B1379,$C$5:C1379,"Scarico")&lt;0,"Giacenza insufficiente",""),""))))</f>
        <v/>
      </c>
    </row>
    <row r="1380" customFormat="false" ht="15" hidden="false" customHeight="false" outlineLevel="0" collapsed="false">
      <c r="A1380" s="18"/>
      <c r="B1380" s="12"/>
      <c r="C1380" s="13"/>
      <c r="D1380" s="13"/>
      <c r="E1380" s="12"/>
      <c r="F1380" s="14"/>
      <c r="G1380" s="12"/>
      <c r="H1380" s="19" t="str">
        <f aca="false">IF(B1380="","",IFERROR(INDEX(Prodotti!$B$5:$B$504,MATCH(B1380,Prodotti!$A$5:$A$504,0)),"Codice non trovato"))</f>
        <v/>
      </c>
      <c r="I1380" s="17" t="str">
        <f aca="false">IF(OR(D1380="",F1380=""),"",D1380*F1380)</f>
        <v/>
      </c>
      <c r="J1380" s="17" t="str">
        <f aca="false">IF(OR(C1380&lt;&gt;"Scarico",D1380="",F1380="",B1380=""),"",D1380*(F1380-IFERROR(INDEX(Prodotti!$F$5:$F$504,MATCH(B1380,Prodotti!$A$5:$A$504,0)),0)))</f>
        <v/>
      </c>
      <c r="K1380" s="19" t="str">
        <f aca="false">IF(B1380="","",IF(ISNA(MATCH(B1380,Prodotti!$A$5:$A$504,0)),"Codice non trovato",IF(OR(C1380="",D1380=""),"Manca tipo o quantità",IF(C1380="Scarico",IF(SUMIFS($D$5:D1380,$B$5:B1380,B1380,$C$5:C1380,"Carico")-SUMIFS($D$5:D1380,$B$5:B1380,B1380,$C$5:C1380,"Scarico")&lt;0,"Giacenza insufficiente",""),""))))</f>
        <v/>
      </c>
    </row>
    <row r="1381" customFormat="false" ht="15" hidden="false" customHeight="false" outlineLevel="0" collapsed="false">
      <c r="A1381" s="18"/>
      <c r="B1381" s="12"/>
      <c r="C1381" s="13"/>
      <c r="D1381" s="13"/>
      <c r="E1381" s="12"/>
      <c r="F1381" s="14"/>
      <c r="G1381" s="12"/>
      <c r="H1381" s="19" t="str">
        <f aca="false">IF(B1381="","",IFERROR(INDEX(Prodotti!$B$5:$B$504,MATCH(B1381,Prodotti!$A$5:$A$504,0)),"Codice non trovato"))</f>
        <v/>
      </c>
      <c r="I1381" s="17" t="str">
        <f aca="false">IF(OR(D1381="",F1381=""),"",D1381*F1381)</f>
        <v/>
      </c>
      <c r="J1381" s="17" t="str">
        <f aca="false">IF(OR(C1381&lt;&gt;"Scarico",D1381="",F1381="",B1381=""),"",D1381*(F1381-IFERROR(INDEX(Prodotti!$F$5:$F$504,MATCH(B1381,Prodotti!$A$5:$A$504,0)),0)))</f>
        <v/>
      </c>
      <c r="K1381" s="19" t="str">
        <f aca="false">IF(B1381="","",IF(ISNA(MATCH(B1381,Prodotti!$A$5:$A$504,0)),"Codice non trovato",IF(OR(C1381="",D1381=""),"Manca tipo o quantità",IF(C1381="Scarico",IF(SUMIFS($D$5:D1381,$B$5:B1381,B1381,$C$5:C1381,"Carico")-SUMIFS($D$5:D1381,$B$5:B1381,B1381,$C$5:C1381,"Scarico")&lt;0,"Giacenza insufficiente",""),""))))</f>
        <v/>
      </c>
    </row>
    <row r="1382" customFormat="false" ht="15" hidden="false" customHeight="false" outlineLevel="0" collapsed="false">
      <c r="A1382" s="18"/>
      <c r="B1382" s="12"/>
      <c r="C1382" s="13"/>
      <c r="D1382" s="13"/>
      <c r="E1382" s="12"/>
      <c r="F1382" s="14"/>
      <c r="G1382" s="12"/>
      <c r="H1382" s="19" t="str">
        <f aca="false">IF(B1382="","",IFERROR(INDEX(Prodotti!$B$5:$B$504,MATCH(B1382,Prodotti!$A$5:$A$504,0)),"Codice non trovato"))</f>
        <v/>
      </c>
      <c r="I1382" s="17" t="str">
        <f aca="false">IF(OR(D1382="",F1382=""),"",D1382*F1382)</f>
        <v/>
      </c>
      <c r="J1382" s="17" t="str">
        <f aca="false">IF(OR(C1382&lt;&gt;"Scarico",D1382="",F1382="",B1382=""),"",D1382*(F1382-IFERROR(INDEX(Prodotti!$F$5:$F$504,MATCH(B1382,Prodotti!$A$5:$A$504,0)),0)))</f>
        <v/>
      </c>
      <c r="K1382" s="19" t="str">
        <f aca="false">IF(B1382="","",IF(ISNA(MATCH(B1382,Prodotti!$A$5:$A$504,0)),"Codice non trovato",IF(OR(C1382="",D1382=""),"Manca tipo o quantità",IF(C1382="Scarico",IF(SUMIFS($D$5:D1382,$B$5:B1382,B1382,$C$5:C1382,"Carico")-SUMIFS($D$5:D1382,$B$5:B1382,B1382,$C$5:C1382,"Scarico")&lt;0,"Giacenza insufficiente",""),""))))</f>
        <v/>
      </c>
    </row>
    <row r="1383" customFormat="false" ht="15" hidden="false" customHeight="false" outlineLevel="0" collapsed="false">
      <c r="A1383" s="18"/>
      <c r="B1383" s="12"/>
      <c r="C1383" s="13"/>
      <c r="D1383" s="13"/>
      <c r="E1383" s="12"/>
      <c r="F1383" s="14"/>
      <c r="G1383" s="12"/>
      <c r="H1383" s="19" t="str">
        <f aca="false">IF(B1383="","",IFERROR(INDEX(Prodotti!$B$5:$B$504,MATCH(B1383,Prodotti!$A$5:$A$504,0)),"Codice non trovato"))</f>
        <v/>
      </c>
      <c r="I1383" s="17" t="str">
        <f aca="false">IF(OR(D1383="",F1383=""),"",D1383*F1383)</f>
        <v/>
      </c>
      <c r="J1383" s="17" t="str">
        <f aca="false">IF(OR(C1383&lt;&gt;"Scarico",D1383="",F1383="",B1383=""),"",D1383*(F1383-IFERROR(INDEX(Prodotti!$F$5:$F$504,MATCH(B1383,Prodotti!$A$5:$A$504,0)),0)))</f>
        <v/>
      </c>
      <c r="K1383" s="19" t="str">
        <f aca="false">IF(B1383="","",IF(ISNA(MATCH(B1383,Prodotti!$A$5:$A$504,0)),"Codice non trovato",IF(OR(C1383="",D1383=""),"Manca tipo o quantità",IF(C1383="Scarico",IF(SUMIFS($D$5:D1383,$B$5:B1383,B1383,$C$5:C1383,"Carico")-SUMIFS($D$5:D1383,$B$5:B1383,B1383,$C$5:C1383,"Scarico")&lt;0,"Giacenza insufficiente",""),""))))</f>
        <v/>
      </c>
    </row>
    <row r="1384" customFormat="false" ht="15" hidden="false" customHeight="false" outlineLevel="0" collapsed="false">
      <c r="A1384" s="18"/>
      <c r="B1384" s="12"/>
      <c r="C1384" s="13"/>
      <c r="D1384" s="13"/>
      <c r="E1384" s="12"/>
      <c r="F1384" s="14"/>
      <c r="G1384" s="12"/>
      <c r="H1384" s="19" t="str">
        <f aca="false">IF(B1384="","",IFERROR(INDEX(Prodotti!$B$5:$B$504,MATCH(B1384,Prodotti!$A$5:$A$504,0)),"Codice non trovato"))</f>
        <v/>
      </c>
      <c r="I1384" s="17" t="str">
        <f aca="false">IF(OR(D1384="",F1384=""),"",D1384*F1384)</f>
        <v/>
      </c>
      <c r="J1384" s="17" t="str">
        <f aca="false">IF(OR(C1384&lt;&gt;"Scarico",D1384="",F1384="",B1384=""),"",D1384*(F1384-IFERROR(INDEX(Prodotti!$F$5:$F$504,MATCH(B1384,Prodotti!$A$5:$A$504,0)),0)))</f>
        <v/>
      </c>
      <c r="K1384" s="19" t="str">
        <f aca="false">IF(B1384="","",IF(ISNA(MATCH(B1384,Prodotti!$A$5:$A$504,0)),"Codice non trovato",IF(OR(C1384="",D1384=""),"Manca tipo o quantità",IF(C1384="Scarico",IF(SUMIFS($D$5:D1384,$B$5:B1384,B1384,$C$5:C1384,"Carico")-SUMIFS($D$5:D1384,$B$5:B1384,B1384,$C$5:C1384,"Scarico")&lt;0,"Giacenza insufficiente",""),""))))</f>
        <v/>
      </c>
    </row>
    <row r="1385" customFormat="false" ht="15" hidden="false" customHeight="false" outlineLevel="0" collapsed="false">
      <c r="A1385" s="18"/>
      <c r="B1385" s="12"/>
      <c r="C1385" s="13"/>
      <c r="D1385" s="13"/>
      <c r="E1385" s="12"/>
      <c r="F1385" s="14"/>
      <c r="G1385" s="12"/>
      <c r="H1385" s="19" t="str">
        <f aca="false">IF(B1385="","",IFERROR(INDEX(Prodotti!$B$5:$B$504,MATCH(B1385,Prodotti!$A$5:$A$504,0)),"Codice non trovato"))</f>
        <v/>
      </c>
      <c r="I1385" s="17" t="str">
        <f aca="false">IF(OR(D1385="",F1385=""),"",D1385*F1385)</f>
        <v/>
      </c>
      <c r="J1385" s="17" t="str">
        <f aca="false">IF(OR(C1385&lt;&gt;"Scarico",D1385="",F1385="",B1385=""),"",D1385*(F1385-IFERROR(INDEX(Prodotti!$F$5:$F$504,MATCH(B1385,Prodotti!$A$5:$A$504,0)),0)))</f>
        <v/>
      </c>
      <c r="K1385" s="19" t="str">
        <f aca="false">IF(B1385="","",IF(ISNA(MATCH(B1385,Prodotti!$A$5:$A$504,0)),"Codice non trovato",IF(OR(C1385="",D1385=""),"Manca tipo o quantità",IF(C1385="Scarico",IF(SUMIFS($D$5:D1385,$B$5:B1385,B1385,$C$5:C1385,"Carico")-SUMIFS($D$5:D1385,$B$5:B1385,B1385,$C$5:C1385,"Scarico")&lt;0,"Giacenza insufficiente",""),""))))</f>
        <v/>
      </c>
    </row>
    <row r="1386" customFormat="false" ht="15" hidden="false" customHeight="false" outlineLevel="0" collapsed="false">
      <c r="A1386" s="18"/>
      <c r="B1386" s="12"/>
      <c r="C1386" s="13"/>
      <c r="D1386" s="13"/>
      <c r="E1386" s="12"/>
      <c r="F1386" s="14"/>
      <c r="G1386" s="12"/>
      <c r="H1386" s="19" t="str">
        <f aca="false">IF(B1386="","",IFERROR(INDEX(Prodotti!$B$5:$B$504,MATCH(B1386,Prodotti!$A$5:$A$504,0)),"Codice non trovato"))</f>
        <v/>
      </c>
      <c r="I1386" s="17" t="str">
        <f aca="false">IF(OR(D1386="",F1386=""),"",D1386*F1386)</f>
        <v/>
      </c>
      <c r="J1386" s="17" t="str">
        <f aca="false">IF(OR(C1386&lt;&gt;"Scarico",D1386="",F1386="",B1386=""),"",D1386*(F1386-IFERROR(INDEX(Prodotti!$F$5:$F$504,MATCH(B1386,Prodotti!$A$5:$A$504,0)),0)))</f>
        <v/>
      </c>
      <c r="K1386" s="19" t="str">
        <f aca="false">IF(B1386="","",IF(ISNA(MATCH(B1386,Prodotti!$A$5:$A$504,0)),"Codice non trovato",IF(OR(C1386="",D1386=""),"Manca tipo o quantità",IF(C1386="Scarico",IF(SUMIFS($D$5:D1386,$B$5:B1386,B1386,$C$5:C1386,"Carico")-SUMIFS($D$5:D1386,$B$5:B1386,B1386,$C$5:C1386,"Scarico")&lt;0,"Giacenza insufficiente",""),""))))</f>
        <v/>
      </c>
    </row>
    <row r="1387" customFormat="false" ht="15" hidden="false" customHeight="false" outlineLevel="0" collapsed="false">
      <c r="A1387" s="18"/>
      <c r="B1387" s="12"/>
      <c r="C1387" s="13"/>
      <c r="D1387" s="13"/>
      <c r="E1387" s="12"/>
      <c r="F1387" s="14"/>
      <c r="G1387" s="12"/>
      <c r="H1387" s="19" t="str">
        <f aca="false">IF(B1387="","",IFERROR(INDEX(Prodotti!$B$5:$B$504,MATCH(B1387,Prodotti!$A$5:$A$504,0)),"Codice non trovato"))</f>
        <v/>
      </c>
      <c r="I1387" s="17" t="str">
        <f aca="false">IF(OR(D1387="",F1387=""),"",D1387*F1387)</f>
        <v/>
      </c>
      <c r="J1387" s="17" t="str">
        <f aca="false">IF(OR(C1387&lt;&gt;"Scarico",D1387="",F1387="",B1387=""),"",D1387*(F1387-IFERROR(INDEX(Prodotti!$F$5:$F$504,MATCH(B1387,Prodotti!$A$5:$A$504,0)),0)))</f>
        <v/>
      </c>
      <c r="K1387" s="19" t="str">
        <f aca="false">IF(B1387="","",IF(ISNA(MATCH(B1387,Prodotti!$A$5:$A$504,0)),"Codice non trovato",IF(OR(C1387="",D1387=""),"Manca tipo o quantità",IF(C1387="Scarico",IF(SUMIFS($D$5:D1387,$B$5:B1387,B1387,$C$5:C1387,"Carico")-SUMIFS($D$5:D1387,$B$5:B1387,B1387,$C$5:C1387,"Scarico")&lt;0,"Giacenza insufficiente",""),""))))</f>
        <v/>
      </c>
    </row>
    <row r="1388" customFormat="false" ht="15" hidden="false" customHeight="false" outlineLevel="0" collapsed="false">
      <c r="A1388" s="18"/>
      <c r="B1388" s="12"/>
      <c r="C1388" s="13"/>
      <c r="D1388" s="13"/>
      <c r="E1388" s="12"/>
      <c r="F1388" s="14"/>
      <c r="G1388" s="12"/>
      <c r="H1388" s="19" t="str">
        <f aca="false">IF(B1388="","",IFERROR(INDEX(Prodotti!$B$5:$B$504,MATCH(B1388,Prodotti!$A$5:$A$504,0)),"Codice non trovato"))</f>
        <v/>
      </c>
      <c r="I1388" s="17" t="str">
        <f aca="false">IF(OR(D1388="",F1388=""),"",D1388*F1388)</f>
        <v/>
      </c>
      <c r="J1388" s="17" t="str">
        <f aca="false">IF(OR(C1388&lt;&gt;"Scarico",D1388="",F1388="",B1388=""),"",D1388*(F1388-IFERROR(INDEX(Prodotti!$F$5:$F$504,MATCH(B1388,Prodotti!$A$5:$A$504,0)),0)))</f>
        <v/>
      </c>
      <c r="K1388" s="19" t="str">
        <f aca="false">IF(B1388="","",IF(ISNA(MATCH(B1388,Prodotti!$A$5:$A$504,0)),"Codice non trovato",IF(OR(C1388="",D1388=""),"Manca tipo o quantità",IF(C1388="Scarico",IF(SUMIFS($D$5:D1388,$B$5:B1388,B1388,$C$5:C1388,"Carico")-SUMIFS($D$5:D1388,$B$5:B1388,B1388,$C$5:C1388,"Scarico")&lt;0,"Giacenza insufficiente",""),""))))</f>
        <v/>
      </c>
    </row>
    <row r="1389" customFormat="false" ht="15" hidden="false" customHeight="false" outlineLevel="0" collapsed="false">
      <c r="A1389" s="18"/>
      <c r="B1389" s="12"/>
      <c r="C1389" s="13"/>
      <c r="D1389" s="13"/>
      <c r="E1389" s="12"/>
      <c r="F1389" s="14"/>
      <c r="G1389" s="12"/>
      <c r="H1389" s="19" t="str">
        <f aca="false">IF(B1389="","",IFERROR(INDEX(Prodotti!$B$5:$B$504,MATCH(B1389,Prodotti!$A$5:$A$504,0)),"Codice non trovato"))</f>
        <v/>
      </c>
      <c r="I1389" s="17" t="str">
        <f aca="false">IF(OR(D1389="",F1389=""),"",D1389*F1389)</f>
        <v/>
      </c>
      <c r="J1389" s="17" t="str">
        <f aca="false">IF(OR(C1389&lt;&gt;"Scarico",D1389="",F1389="",B1389=""),"",D1389*(F1389-IFERROR(INDEX(Prodotti!$F$5:$F$504,MATCH(B1389,Prodotti!$A$5:$A$504,0)),0)))</f>
        <v/>
      </c>
      <c r="K1389" s="19" t="str">
        <f aca="false">IF(B1389="","",IF(ISNA(MATCH(B1389,Prodotti!$A$5:$A$504,0)),"Codice non trovato",IF(OR(C1389="",D1389=""),"Manca tipo o quantità",IF(C1389="Scarico",IF(SUMIFS($D$5:D1389,$B$5:B1389,B1389,$C$5:C1389,"Carico")-SUMIFS($D$5:D1389,$B$5:B1389,B1389,$C$5:C1389,"Scarico")&lt;0,"Giacenza insufficiente",""),""))))</f>
        <v/>
      </c>
    </row>
    <row r="1390" customFormat="false" ht="15" hidden="false" customHeight="false" outlineLevel="0" collapsed="false">
      <c r="A1390" s="18"/>
      <c r="B1390" s="12"/>
      <c r="C1390" s="13"/>
      <c r="D1390" s="13"/>
      <c r="E1390" s="12"/>
      <c r="F1390" s="14"/>
      <c r="G1390" s="12"/>
      <c r="H1390" s="19" t="str">
        <f aca="false">IF(B1390="","",IFERROR(INDEX(Prodotti!$B$5:$B$504,MATCH(B1390,Prodotti!$A$5:$A$504,0)),"Codice non trovato"))</f>
        <v/>
      </c>
      <c r="I1390" s="17" t="str">
        <f aca="false">IF(OR(D1390="",F1390=""),"",D1390*F1390)</f>
        <v/>
      </c>
      <c r="J1390" s="17" t="str">
        <f aca="false">IF(OR(C1390&lt;&gt;"Scarico",D1390="",F1390="",B1390=""),"",D1390*(F1390-IFERROR(INDEX(Prodotti!$F$5:$F$504,MATCH(B1390,Prodotti!$A$5:$A$504,0)),0)))</f>
        <v/>
      </c>
      <c r="K1390" s="19" t="str">
        <f aca="false">IF(B1390="","",IF(ISNA(MATCH(B1390,Prodotti!$A$5:$A$504,0)),"Codice non trovato",IF(OR(C1390="",D1390=""),"Manca tipo o quantità",IF(C1390="Scarico",IF(SUMIFS($D$5:D1390,$B$5:B1390,B1390,$C$5:C1390,"Carico")-SUMIFS($D$5:D1390,$B$5:B1390,B1390,$C$5:C1390,"Scarico")&lt;0,"Giacenza insufficiente",""),""))))</f>
        <v/>
      </c>
    </row>
    <row r="1391" customFormat="false" ht="15" hidden="false" customHeight="false" outlineLevel="0" collapsed="false">
      <c r="A1391" s="18"/>
      <c r="B1391" s="12"/>
      <c r="C1391" s="13"/>
      <c r="D1391" s="13"/>
      <c r="E1391" s="12"/>
      <c r="F1391" s="14"/>
      <c r="G1391" s="12"/>
      <c r="H1391" s="19" t="str">
        <f aca="false">IF(B1391="","",IFERROR(INDEX(Prodotti!$B$5:$B$504,MATCH(B1391,Prodotti!$A$5:$A$504,0)),"Codice non trovato"))</f>
        <v/>
      </c>
      <c r="I1391" s="17" t="str">
        <f aca="false">IF(OR(D1391="",F1391=""),"",D1391*F1391)</f>
        <v/>
      </c>
      <c r="J1391" s="17" t="str">
        <f aca="false">IF(OR(C1391&lt;&gt;"Scarico",D1391="",F1391="",B1391=""),"",D1391*(F1391-IFERROR(INDEX(Prodotti!$F$5:$F$504,MATCH(B1391,Prodotti!$A$5:$A$504,0)),0)))</f>
        <v/>
      </c>
      <c r="K1391" s="19" t="str">
        <f aca="false">IF(B1391="","",IF(ISNA(MATCH(B1391,Prodotti!$A$5:$A$504,0)),"Codice non trovato",IF(OR(C1391="",D1391=""),"Manca tipo o quantità",IF(C1391="Scarico",IF(SUMIFS($D$5:D1391,$B$5:B1391,B1391,$C$5:C1391,"Carico")-SUMIFS($D$5:D1391,$B$5:B1391,B1391,$C$5:C1391,"Scarico")&lt;0,"Giacenza insufficiente",""),""))))</f>
        <v/>
      </c>
    </row>
    <row r="1392" customFormat="false" ht="15" hidden="false" customHeight="false" outlineLevel="0" collapsed="false">
      <c r="A1392" s="18"/>
      <c r="B1392" s="12"/>
      <c r="C1392" s="13"/>
      <c r="D1392" s="13"/>
      <c r="E1392" s="12"/>
      <c r="F1392" s="14"/>
      <c r="G1392" s="12"/>
      <c r="H1392" s="19" t="str">
        <f aca="false">IF(B1392="","",IFERROR(INDEX(Prodotti!$B$5:$B$504,MATCH(B1392,Prodotti!$A$5:$A$504,0)),"Codice non trovato"))</f>
        <v/>
      </c>
      <c r="I1392" s="17" t="str">
        <f aca="false">IF(OR(D1392="",F1392=""),"",D1392*F1392)</f>
        <v/>
      </c>
      <c r="J1392" s="17" t="str">
        <f aca="false">IF(OR(C1392&lt;&gt;"Scarico",D1392="",F1392="",B1392=""),"",D1392*(F1392-IFERROR(INDEX(Prodotti!$F$5:$F$504,MATCH(B1392,Prodotti!$A$5:$A$504,0)),0)))</f>
        <v/>
      </c>
      <c r="K1392" s="19" t="str">
        <f aca="false">IF(B1392="","",IF(ISNA(MATCH(B1392,Prodotti!$A$5:$A$504,0)),"Codice non trovato",IF(OR(C1392="",D1392=""),"Manca tipo o quantità",IF(C1392="Scarico",IF(SUMIFS($D$5:D1392,$B$5:B1392,B1392,$C$5:C1392,"Carico")-SUMIFS($D$5:D1392,$B$5:B1392,B1392,$C$5:C1392,"Scarico")&lt;0,"Giacenza insufficiente",""),""))))</f>
        <v/>
      </c>
    </row>
    <row r="1393" customFormat="false" ht="15" hidden="false" customHeight="false" outlineLevel="0" collapsed="false">
      <c r="A1393" s="18"/>
      <c r="B1393" s="12"/>
      <c r="C1393" s="13"/>
      <c r="D1393" s="13"/>
      <c r="E1393" s="12"/>
      <c r="F1393" s="14"/>
      <c r="G1393" s="12"/>
      <c r="H1393" s="19" t="str">
        <f aca="false">IF(B1393="","",IFERROR(INDEX(Prodotti!$B$5:$B$504,MATCH(B1393,Prodotti!$A$5:$A$504,0)),"Codice non trovato"))</f>
        <v/>
      </c>
      <c r="I1393" s="17" t="str">
        <f aca="false">IF(OR(D1393="",F1393=""),"",D1393*F1393)</f>
        <v/>
      </c>
      <c r="J1393" s="17" t="str">
        <f aca="false">IF(OR(C1393&lt;&gt;"Scarico",D1393="",F1393="",B1393=""),"",D1393*(F1393-IFERROR(INDEX(Prodotti!$F$5:$F$504,MATCH(B1393,Prodotti!$A$5:$A$504,0)),0)))</f>
        <v/>
      </c>
      <c r="K1393" s="19" t="str">
        <f aca="false">IF(B1393="","",IF(ISNA(MATCH(B1393,Prodotti!$A$5:$A$504,0)),"Codice non trovato",IF(OR(C1393="",D1393=""),"Manca tipo o quantità",IF(C1393="Scarico",IF(SUMIFS($D$5:D1393,$B$5:B1393,B1393,$C$5:C1393,"Carico")-SUMIFS($D$5:D1393,$B$5:B1393,B1393,$C$5:C1393,"Scarico")&lt;0,"Giacenza insufficiente",""),""))))</f>
        <v/>
      </c>
    </row>
    <row r="1394" customFormat="false" ht="15" hidden="false" customHeight="false" outlineLevel="0" collapsed="false">
      <c r="A1394" s="18"/>
      <c r="B1394" s="12"/>
      <c r="C1394" s="13"/>
      <c r="D1394" s="13"/>
      <c r="E1394" s="12"/>
      <c r="F1394" s="14"/>
      <c r="G1394" s="12"/>
      <c r="H1394" s="19" t="str">
        <f aca="false">IF(B1394="","",IFERROR(INDEX(Prodotti!$B$5:$B$504,MATCH(B1394,Prodotti!$A$5:$A$504,0)),"Codice non trovato"))</f>
        <v/>
      </c>
      <c r="I1394" s="17" t="str">
        <f aca="false">IF(OR(D1394="",F1394=""),"",D1394*F1394)</f>
        <v/>
      </c>
      <c r="J1394" s="17" t="str">
        <f aca="false">IF(OR(C1394&lt;&gt;"Scarico",D1394="",F1394="",B1394=""),"",D1394*(F1394-IFERROR(INDEX(Prodotti!$F$5:$F$504,MATCH(B1394,Prodotti!$A$5:$A$504,0)),0)))</f>
        <v/>
      </c>
      <c r="K1394" s="19" t="str">
        <f aca="false">IF(B1394="","",IF(ISNA(MATCH(B1394,Prodotti!$A$5:$A$504,0)),"Codice non trovato",IF(OR(C1394="",D1394=""),"Manca tipo o quantità",IF(C1394="Scarico",IF(SUMIFS($D$5:D1394,$B$5:B1394,B1394,$C$5:C1394,"Carico")-SUMIFS($D$5:D1394,$B$5:B1394,B1394,$C$5:C1394,"Scarico")&lt;0,"Giacenza insufficiente",""),""))))</f>
        <v/>
      </c>
    </row>
    <row r="1395" customFormat="false" ht="15" hidden="false" customHeight="false" outlineLevel="0" collapsed="false">
      <c r="A1395" s="18"/>
      <c r="B1395" s="12"/>
      <c r="C1395" s="13"/>
      <c r="D1395" s="13"/>
      <c r="E1395" s="12"/>
      <c r="F1395" s="14"/>
      <c r="G1395" s="12"/>
      <c r="H1395" s="19" t="str">
        <f aca="false">IF(B1395="","",IFERROR(INDEX(Prodotti!$B$5:$B$504,MATCH(B1395,Prodotti!$A$5:$A$504,0)),"Codice non trovato"))</f>
        <v/>
      </c>
      <c r="I1395" s="17" t="str">
        <f aca="false">IF(OR(D1395="",F1395=""),"",D1395*F1395)</f>
        <v/>
      </c>
      <c r="J1395" s="17" t="str">
        <f aca="false">IF(OR(C1395&lt;&gt;"Scarico",D1395="",F1395="",B1395=""),"",D1395*(F1395-IFERROR(INDEX(Prodotti!$F$5:$F$504,MATCH(B1395,Prodotti!$A$5:$A$504,0)),0)))</f>
        <v/>
      </c>
      <c r="K1395" s="19" t="str">
        <f aca="false">IF(B1395="","",IF(ISNA(MATCH(B1395,Prodotti!$A$5:$A$504,0)),"Codice non trovato",IF(OR(C1395="",D1395=""),"Manca tipo o quantità",IF(C1395="Scarico",IF(SUMIFS($D$5:D1395,$B$5:B1395,B1395,$C$5:C1395,"Carico")-SUMIFS($D$5:D1395,$B$5:B1395,B1395,$C$5:C1395,"Scarico")&lt;0,"Giacenza insufficiente",""),""))))</f>
        <v/>
      </c>
    </row>
    <row r="1396" customFormat="false" ht="15" hidden="false" customHeight="false" outlineLevel="0" collapsed="false">
      <c r="A1396" s="18"/>
      <c r="B1396" s="12"/>
      <c r="C1396" s="13"/>
      <c r="D1396" s="13"/>
      <c r="E1396" s="12"/>
      <c r="F1396" s="14"/>
      <c r="G1396" s="12"/>
      <c r="H1396" s="19" t="str">
        <f aca="false">IF(B1396="","",IFERROR(INDEX(Prodotti!$B$5:$B$504,MATCH(B1396,Prodotti!$A$5:$A$504,0)),"Codice non trovato"))</f>
        <v/>
      </c>
      <c r="I1396" s="17" t="str">
        <f aca="false">IF(OR(D1396="",F1396=""),"",D1396*F1396)</f>
        <v/>
      </c>
      <c r="J1396" s="17" t="str">
        <f aca="false">IF(OR(C1396&lt;&gt;"Scarico",D1396="",F1396="",B1396=""),"",D1396*(F1396-IFERROR(INDEX(Prodotti!$F$5:$F$504,MATCH(B1396,Prodotti!$A$5:$A$504,0)),0)))</f>
        <v/>
      </c>
      <c r="K1396" s="19" t="str">
        <f aca="false">IF(B1396="","",IF(ISNA(MATCH(B1396,Prodotti!$A$5:$A$504,0)),"Codice non trovato",IF(OR(C1396="",D1396=""),"Manca tipo o quantità",IF(C1396="Scarico",IF(SUMIFS($D$5:D1396,$B$5:B1396,B1396,$C$5:C1396,"Carico")-SUMIFS($D$5:D1396,$B$5:B1396,B1396,$C$5:C1396,"Scarico")&lt;0,"Giacenza insufficiente",""),""))))</f>
        <v/>
      </c>
    </row>
    <row r="1397" customFormat="false" ht="15" hidden="false" customHeight="false" outlineLevel="0" collapsed="false">
      <c r="A1397" s="18"/>
      <c r="B1397" s="12"/>
      <c r="C1397" s="13"/>
      <c r="D1397" s="13"/>
      <c r="E1397" s="12"/>
      <c r="F1397" s="14"/>
      <c r="G1397" s="12"/>
      <c r="H1397" s="19" t="str">
        <f aca="false">IF(B1397="","",IFERROR(INDEX(Prodotti!$B$5:$B$504,MATCH(B1397,Prodotti!$A$5:$A$504,0)),"Codice non trovato"))</f>
        <v/>
      </c>
      <c r="I1397" s="17" t="str">
        <f aca="false">IF(OR(D1397="",F1397=""),"",D1397*F1397)</f>
        <v/>
      </c>
      <c r="J1397" s="17" t="str">
        <f aca="false">IF(OR(C1397&lt;&gt;"Scarico",D1397="",F1397="",B1397=""),"",D1397*(F1397-IFERROR(INDEX(Prodotti!$F$5:$F$504,MATCH(B1397,Prodotti!$A$5:$A$504,0)),0)))</f>
        <v/>
      </c>
      <c r="K1397" s="19" t="str">
        <f aca="false">IF(B1397="","",IF(ISNA(MATCH(B1397,Prodotti!$A$5:$A$504,0)),"Codice non trovato",IF(OR(C1397="",D1397=""),"Manca tipo o quantità",IF(C1397="Scarico",IF(SUMIFS($D$5:D1397,$B$5:B1397,B1397,$C$5:C1397,"Carico")-SUMIFS($D$5:D1397,$B$5:B1397,B1397,$C$5:C1397,"Scarico")&lt;0,"Giacenza insufficiente",""),""))))</f>
        <v/>
      </c>
    </row>
    <row r="1398" customFormat="false" ht="15" hidden="false" customHeight="false" outlineLevel="0" collapsed="false">
      <c r="A1398" s="18"/>
      <c r="B1398" s="12"/>
      <c r="C1398" s="13"/>
      <c r="D1398" s="13"/>
      <c r="E1398" s="12"/>
      <c r="F1398" s="14"/>
      <c r="G1398" s="12"/>
      <c r="H1398" s="19" t="str">
        <f aca="false">IF(B1398="","",IFERROR(INDEX(Prodotti!$B$5:$B$504,MATCH(B1398,Prodotti!$A$5:$A$504,0)),"Codice non trovato"))</f>
        <v/>
      </c>
      <c r="I1398" s="17" t="str">
        <f aca="false">IF(OR(D1398="",F1398=""),"",D1398*F1398)</f>
        <v/>
      </c>
      <c r="J1398" s="17" t="str">
        <f aca="false">IF(OR(C1398&lt;&gt;"Scarico",D1398="",F1398="",B1398=""),"",D1398*(F1398-IFERROR(INDEX(Prodotti!$F$5:$F$504,MATCH(B1398,Prodotti!$A$5:$A$504,0)),0)))</f>
        <v/>
      </c>
      <c r="K1398" s="19" t="str">
        <f aca="false">IF(B1398="","",IF(ISNA(MATCH(B1398,Prodotti!$A$5:$A$504,0)),"Codice non trovato",IF(OR(C1398="",D1398=""),"Manca tipo o quantità",IF(C1398="Scarico",IF(SUMIFS($D$5:D1398,$B$5:B1398,B1398,$C$5:C1398,"Carico")-SUMIFS($D$5:D1398,$B$5:B1398,B1398,$C$5:C1398,"Scarico")&lt;0,"Giacenza insufficiente",""),""))))</f>
        <v/>
      </c>
    </row>
    <row r="1399" customFormat="false" ht="15" hidden="false" customHeight="false" outlineLevel="0" collapsed="false">
      <c r="A1399" s="18"/>
      <c r="B1399" s="12"/>
      <c r="C1399" s="13"/>
      <c r="D1399" s="13"/>
      <c r="E1399" s="12"/>
      <c r="F1399" s="14"/>
      <c r="G1399" s="12"/>
      <c r="H1399" s="19" t="str">
        <f aca="false">IF(B1399="","",IFERROR(INDEX(Prodotti!$B$5:$B$504,MATCH(B1399,Prodotti!$A$5:$A$504,0)),"Codice non trovato"))</f>
        <v/>
      </c>
      <c r="I1399" s="17" t="str">
        <f aca="false">IF(OR(D1399="",F1399=""),"",D1399*F1399)</f>
        <v/>
      </c>
      <c r="J1399" s="17" t="str">
        <f aca="false">IF(OR(C1399&lt;&gt;"Scarico",D1399="",F1399="",B1399=""),"",D1399*(F1399-IFERROR(INDEX(Prodotti!$F$5:$F$504,MATCH(B1399,Prodotti!$A$5:$A$504,0)),0)))</f>
        <v/>
      </c>
      <c r="K1399" s="19" t="str">
        <f aca="false">IF(B1399="","",IF(ISNA(MATCH(B1399,Prodotti!$A$5:$A$504,0)),"Codice non trovato",IF(OR(C1399="",D1399=""),"Manca tipo o quantità",IF(C1399="Scarico",IF(SUMIFS($D$5:D1399,$B$5:B1399,B1399,$C$5:C1399,"Carico")-SUMIFS($D$5:D1399,$B$5:B1399,B1399,$C$5:C1399,"Scarico")&lt;0,"Giacenza insufficiente",""),""))))</f>
        <v/>
      </c>
    </row>
    <row r="1400" customFormat="false" ht="15" hidden="false" customHeight="false" outlineLevel="0" collapsed="false">
      <c r="A1400" s="18"/>
      <c r="B1400" s="12"/>
      <c r="C1400" s="13"/>
      <c r="D1400" s="13"/>
      <c r="E1400" s="12"/>
      <c r="F1400" s="14"/>
      <c r="G1400" s="12"/>
      <c r="H1400" s="19" t="str">
        <f aca="false">IF(B1400="","",IFERROR(INDEX(Prodotti!$B$5:$B$504,MATCH(B1400,Prodotti!$A$5:$A$504,0)),"Codice non trovato"))</f>
        <v/>
      </c>
      <c r="I1400" s="17" t="str">
        <f aca="false">IF(OR(D1400="",F1400=""),"",D1400*F1400)</f>
        <v/>
      </c>
      <c r="J1400" s="17" t="str">
        <f aca="false">IF(OR(C1400&lt;&gt;"Scarico",D1400="",F1400="",B1400=""),"",D1400*(F1400-IFERROR(INDEX(Prodotti!$F$5:$F$504,MATCH(B1400,Prodotti!$A$5:$A$504,0)),0)))</f>
        <v/>
      </c>
      <c r="K1400" s="19" t="str">
        <f aca="false">IF(B1400="","",IF(ISNA(MATCH(B1400,Prodotti!$A$5:$A$504,0)),"Codice non trovato",IF(OR(C1400="",D1400=""),"Manca tipo o quantità",IF(C1400="Scarico",IF(SUMIFS($D$5:D1400,$B$5:B1400,B1400,$C$5:C1400,"Carico")-SUMIFS($D$5:D1400,$B$5:B1400,B1400,$C$5:C1400,"Scarico")&lt;0,"Giacenza insufficiente",""),""))))</f>
        <v/>
      </c>
    </row>
    <row r="1401" customFormat="false" ht="15" hidden="false" customHeight="false" outlineLevel="0" collapsed="false">
      <c r="A1401" s="18"/>
      <c r="B1401" s="12"/>
      <c r="C1401" s="13"/>
      <c r="D1401" s="13"/>
      <c r="E1401" s="12"/>
      <c r="F1401" s="14"/>
      <c r="G1401" s="12"/>
      <c r="H1401" s="19" t="str">
        <f aca="false">IF(B1401="","",IFERROR(INDEX(Prodotti!$B$5:$B$504,MATCH(B1401,Prodotti!$A$5:$A$504,0)),"Codice non trovato"))</f>
        <v/>
      </c>
      <c r="I1401" s="17" t="str">
        <f aca="false">IF(OR(D1401="",F1401=""),"",D1401*F1401)</f>
        <v/>
      </c>
      <c r="J1401" s="17" t="str">
        <f aca="false">IF(OR(C1401&lt;&gt;"Scarico",D1401="",F1401="",B1401=""),"",D1401*(F1401-IFERROR(INDEX(Prodotti!$F$5:$F$504,MATCH(B1401,Prodotti!$A$5:$A$504,0)),0)))</f>
        <v/>
      </c>
      <c r="K1401" s="19" t="str">
        <f aca="false">IF(B1401="","",IF(ISNA(MATCH(B1401,Prodotti!$A$5:$A$504,0)),"Codice non trovato",IF(OR(C1401="",D1401=""),"Manca tipo o quantità",IF(C1401="Scarico",IF(SUMIFS($D$5:D1401,$B$5:B1401,B1401,$C$5:C1401,"Carico")-SUMIFS($D$5:D1401,$B$5:B1401,B1401,$C$5:C1401,"Scarico")&lt;0,"Giacenza insufficiente",""),""))))</f>
        <v/>
      </c>
    </row>
    <row r="1402" customFormat="false" ht="15" hidden="false" customHeight="false" outlineLevel="0" collapsed="false">
      <c r="A1402" s="18"/>
      <c r="B1402" s="12"/>
      <c r="C1402" s="13"/>
      <c r="D1402" s="13"/>
      <c r="E1402" s="12"/>
      <c r="F1402" s="14"/>
      <c r="G1402" s="12"/>
      <c r="H1402" s="19" t="str">
        <f aca="false">IF(B1402="","",IFERROR(INDEX(Prodotti!$B$5:$B$504,MATCH(B1402,Prodotti!$A$5:$A$504,0)),"Codice non trovato"))</f>
        <v/>
      </c>
      <c r="I1402" s="17" t="str">
        <f aca="false">IF(OR(D1402="",F1402=""),"",D1402*F1402)</f>
        <v/>
      </c>
      <c r="J1402" s="17" t="str">
        <f aca="false">IF(OR(C1402&lt;&gt;"Scarico",D1402="",F1402="",B1402=""),"",D1402*(F1402-IFERROR(INDEX(Prodotti!$F$5:$F$504,MATCH(B1402,Prodotti!$A$5:$A$504,0)),0)))</f>
        <v/>
      </c>
      <c r="K1402" s="19" t="str">
        <f aca="false">IF(B1402="","",IF(ISNA(MATCH(B1402,Prodotti!$A$5:$A$504,0)),"Codice non trovato",IF(OR(C1402="",D1402=""),"Manca tipo o quantità",IF(C1402="Scarico",IF(SUMIFS($D$5:D1402,$B$5:B1402,B1402,$C$5:C1402,"Carico")-SUMIFS($D$5:D1402,$B$5:B1402,B1402,$C$5:C1402,"Scarico")&lt;0,"Giacenza insufficiente",""),""))))</f>
        <v/>
      </c>
    </row>
    <row r="1403" customFormat="false" ht="15" hidden="false" customHeight="false" outlineLevel="0" collapsed="false">
      <c r="A1403" s="18"/>
      <c r="B1403" s="12"/>
      <c r="C1403" s="13"/>
      <c r="D1403" s="13"/>
      <c r="E1403" s="12"/>
      <c r="F1403" s="14"/>
      <c r="G1403" s="12"/>
      <c r="H1403" s="19" t="str">
        <f aca="false">IF(B1403="","",IFERROR(INDEX(Prodotti!$B$5:$B$504,MATCH(B1403,Prodotti!$A$5:$A$504,0)),"Codice non trovato"))</f>
        <v/>
      </c>
      <c r="I1403" s="17" t="str">
        <f aca="false">IF(OR(D1403="",F1403=""),"",D1403*F1403)</f>
        <v/>
      </c>
      <c r="J1403" s="17" t="str">
        <f aca="false">IF(OR(C1403&lt;&gt;"Scarico",D1403="",F1403="",B1403=""),"",D1403*(F1403-IFERROR(INDEX(Prodotti!$F$5:$F$504,MATCH(B1403,Prodotti!$A$5:$A$504,0)),0)))</f>
        <v/>
      </c>
      <c r="K1403" s="19" t="str">
        <f aca="false">IF(B1403="","",IF(ISNA(MATCH(B1403,Prodotti!$A$5:$A$504,0)),"Codice non trovato",IF(OR(C1403="",D1403=""),"Manca tipo o quantità",IF(C1403="Scarico",IF(SUMIFS($D$5:D1403,$B$5:B1403,B1403,$C$5:C1403,"Carico")-SUMIFS($D$5:D1403,$B$5:B1403,B1403,$C$5:C1403,"Scarico")&lt;0,"Giacenza insufficiente",""),""))))</f>
        <v/>
      </c>
    </row>
    <row r="1404" customFormat="false" ht="15" hidden="false" customHeight="false" outlineLevel="0" collapsed="false">
      <c r="A1404" s="18"/>
      <c r="B1404" s="12"/>
      <c r="C1404" s="13"/>
      <c r="D1404" s="13"/>
      <c r="E1404" s="12"/>
      <c r="F1404" s="14"/>
      <c r="G1404" s="12"/>
      <c r="H1404" s="19" t="str">
        <f aca="false">IF(B1404="","",IFERROR(INDEX(Prodotti!$B$5:$B$504,MATCH(B1404,Prodotti!$A$5:$A$504,0)),"Codice non trovato"))</f>
        <v/>
      </c>
      <c r="I1404" s="17" t="str">
        <f aca="false">IF(OR(D1404="",F1404=""),"",D1404*F1404)</f>
        <v/>
      </c>
      <c r="J1404" s="17" t="str">
        <f aca="false">IF(OR(C1404&lt;&gt;"Scarico",D1404="",F1404="",B1404=""),"",D1404*(F1404-IFERROR(INDEX(Prodotti!$F$5:$F$504,MATCH(B1404,Prodotti!$A$5:$A$504,0)),0)))</f>
        <v/>
      </c>
      <c r="K1404" s="19" t="str">
        <f aca="false">IF(B1404="","",IF(ISNA(MATCH(B1404,Prodotti!$A$5:$A$504,0)),"Codice non trovato",IF(OR(C1404="",D1404=""),"Manca tipo o quantità",IF(C1404="Scarico",IF(SUMIFS($D$5:D1404,$B$5:B1404,B1404,$C$5:C1404,"Carico")-SUMIFS($D$5:D1404,$B$5:B1404,B1404,$C$5:C1404,"Scarico")&lt;0,"Giacenza insufficiente",""),""))))</f>
        <v/>
      </c>
    </row>
    <row r="1405" customFormat="false" ht="15" hidden="false" customHeight="false" outlineLevel="0" collapsed="false">
      <c r="A1405" s="18"/>
      <c r="B1405" s="12"/>
      <c r="C1405" s="13"/>
      <c r="D1405" s="13"/>
      <c r="E1405" s="12"/>
      <c r="F1405" s="14"/>
      <c r="G1405" s="12"/>
      <c r="H1405" s="19" t="str">
        <f aca="false">IF(B1405="","",IFERROR(INDEX(Prodotti!$B$5:$B$504,MATCH(B1405,Prodotti!$A$5:$A$504,0)),"Codice non trovato"))</f>
        <v/>
      </c>
      <c r="I1405" s="17" t="str">
        <f aca="false">IF(OR(D1405="",F1405=""),"",D1405*F1405)</f>
        <v/>
      </c>
      <c r="J1405" s="17" t="str">
        <f aca="false">IF(OR(C1405&lt;&gt;"Scarico",D1405="",F1405="",B1405=""),"",D1405*(F1405-IFERROR(INDEX(Prodotti!$F$5:$F$504,MATCH(B1405,Prodotti!$A$5:$A$504,0)),0)))</f>
        <v/>
      </c>
      <c r="K1405" s="19" t="str">
        <f aca="false">IF(B1405="","",IF(ISNA(MATCH(B1405,Prodotti!$A$5:$A$504,0)),"Codice non trovato",IF(OR(C1405="",D1405=""),"Manca tipo o quantità",IF(C1405="Scarico",IF(SUMIFS($D$5:D1405,$B$5:B1405,B1405,$C$5:C1405,"Carico")-SUMIFS($D$5:D1405,$B$5:B1405,B1405,$C$5:C1405,"Scarico")&lt;0,"Giacenza insufficiente",""),""))))</f>
        <v/>
      </c>
    </row>
    <row r="1406" customFormat="false" ht="15" hidden="false" customHeight="false" outlineLevel="0" collapsed="false">
      <c r="A1406" s="18"/>
      <c r="B1406" s="12"/>
      <c r="C1406" s="13"/>
      <c r="D1406" s="13"/>
      <c r="E1406" s="12"/>
      <c r="F1406" s="14"/>
      <c r="G1406" s="12"/>
      <c r="H1406" s="19" t="str">
        <f aca="false">IF(B1406="","",IFERROR(INDEX(Prodotti!$B$5:$B$504,MATCH(B1406,Prodotti!$A$5:$A$504,0)),"Codice non trovato"))</f>
        <v/>
      </c>
      <c r="I1406" s="17" t="str">
        <f aca="false">IF(OR(D1406="",F1406=""),"",D1406*F1406)</f>
        <v/>
      </c>
      <c r="J1406" s="17" t="str">
        <f aca="false">IF(OR(C1406&lt;&gt;"Scarico",D1406="",F1406="",B1406=""),"",D1406*(F1406-IFERROR(INDEX(Prodotti!$F$5:$F$504,MATCH(B1406,Prodotti!$A$5:$A$504,0)),0)))</f>
        <v/>
      </c>
      <c r="K1406" s="19" t="str">
        <f aca="false">IF(B1406="","",IF(ISNA(MATCH(B1406,Prodotti!$A$5:$A$504,0)),"Codice non trovato",IF(OR(C1406="",D1406=""),"Manca tipo o quantità",IF(C1406="Scarico",IF(SUMIFS($D$5:D1406,$B$5:B1406,B1406,$C$5:C1406,"Carico")-SUMIFS($D$5:D1406,$B$5:B1406,B1406,$C$5:C1406,"Scarico")&lt;0,"Giacenza insufficiente",""),""))))</f>
        <v/>
      </c>
    </row>
    <row r="1407" customFormat="false" ht="15" hidden="false" customHeight="false" outlineLevel="0" collapsed="false">
      <c r="A1407" s="18"/>
      <c r="B1407" s="12"/>
      <c r="C1407" s="13"/>
      <c r="D1407" s="13"/>
      <c r="E1407" s="12"/>
      <c r="F1407" s="14"/>
      <c r="G1407" s="12"/>
      <c r="H1407" s="19" t="str">
        <f aca="false">IF(B1407="","",IFERROR(INDEX(Prodotti!$B$5:$B$504,MATCH(B1407,Prodotti!$A$5:$A$504,0)),"Codice non trovato"))</f>
        <v/>
      </c>
      <c r="I1407" s="17" t="str">
        <f aca="false">IF(OR(D1407="",F1407=""),"",D1407*F1407)</f>
        <v/>
      </c>
      <c r="J1407" s="17" t="str">
        <f aca="false">IF(OR(C1407&lt;&gt;"Scarico",D1407="",F1407="",B1407=""),"",D1407*(F1407-IFERROR(INDEX(Prodotti!$F$5:$F$504,MATCH(B1407,Prodotti!$A$5:$A$504,0)),0)))</f>
        <v/>
      </c>
      <c r="K1407" s="19" t="str">
        <f aca="false">IF(B1407="","",IF(ISNA(MATCH(B1407,Prodotti!$A$5:$A$504,0)),"Codice non trovato",IF(OR(C1407="",D1407=""),"Manca tipo o quantità",IF(C1407="Scarico",IF(SUMIFS($D$5:D1407,$B$5:B1407,B1407,$C$5:C1407,"Carico")-SUMIFS($D$5:D1407,$B$5:B1407,B1407,$C$5:C1407,"Scarico")&lt;0,"Giacenza insufficiente",""),""))))</f>
        <v/>
      </c>
    </row>
    <row r="1408" customFormat="false" ht="15" hidden="false" customHeight="false" outlineLevel="0" collapsed="false">
      <c r="A1408" s="18"/>
      <c r="B1408" s="12"/>
      <c r="C1408" s="13"/>
      <c r="D1408" s="13"/>
      <c r="E1408" s="12"/>
      <c r="F1408" s="14"/>
      <c r="G1408" s="12"/>
      <c r="H1408" s="19" t="str">
        <f aca="false">IF(B1408="","",IFERROR(INDEX(Prodotti!$B$5:$B$504,MATCH(B1408,Prodotti!$A$5:$A$504,0)),"Codice non trovato"))</f>
        <v/>
      </c>
      <c r="I1408" s="17" t="str">
        <f aca="false">IF(OR(D1408="",F1408=""),"",D1408*F1408)</f>
        <v/>
      </c>
      <c r="J1408" s="17" t="str">
        <f aca="false">IF(OR(C1408&lt;&gt;"Scarico",D1408="",F1408="",B1408=""),"",D1408*(F1408-IFERROR(INDEX(Prodotti!$F$5:$F$504,MATCH(B1408,Prodotti!$A$5:$A$504,0)),0)))</f>
        <v/>
      </c>
      <c r="K1408" s="19" t="str">
        <f aca="false">IF(B1408="","",IF(ISNA(MATCH(B1408,Prodotti!$A$5:$A$504,0)),"Codice non trovato",IF(OR(C1408="",D1408=""),"Manca tipo o quantità",IF(C1408="Scarico",IF(SUMIFS($D$5:D1408,$B$5:B1408,B1408,$C$5:C1408,"Carico")-SUMIFS($D$5:D1408,$B$5:B1408,B1408,$C$5:C1408,"Scarico")&lt;0,"Giacenza insufficiente",""),""))))</f>
        <v/>
      </c>
    </row>
    <row r="1409" customFormat="false" ht="15" hidden="false" customHeight="false" outlineLevel="0" collapsed="false">
      <c r="A1409" s="18"/>
      <c r="B1409" s="12"/>
      <c r="C1409" s="13"/>
      <c r="D1409" s="13"/>
      <c r="E1409" s="12"/>
      <c r="F1409" s="14"/>
      <c r="G1409" s="12"/>
      <c r="H1409" s="19" t="str">
        <f aca="false">IF(B1409="","",IFERROR(INDEX(Prodotti!$B$5:$B$504,MATCH(B1409,Prodotti!$A$5:$A$504,0)),"Codice non trovato"))</f>
        <v/>
      </c>
      <c r="I1409" s="17" t="str">
        <f aca="false">IF(OR(D1409="",F1409=""),"",D1409*F1409)</f>
        <v/>
      </c>
      <c r="J1409" s="17" t="str">
        <f aca="false">IF(OR(C1409&lt;&gt;"Scarico",D1409="",F1409="",B1409=""),"",D1409*(F1409-IFERROR(INDEX(Prodotti!$F$5:$F$504,MATCH(B1409,Prodotti!$A$5:$A$504,0)),0)))</f>
        <v/>
      </c>
      <c r="K1409" s="19" t="str">
        <f aca="false">IF(B1409="","",IF(ISNA(MATCH(B1409,Prodotti!$A$5:$A$504,0)),"Codice non trovato",IF(OR(C1409="",D1409=""),"Manca tipo o quantità",IF(C1409="Scarico",IF(SUMIFS($D$5:D1409,$B$5:B1409,B1409,$C$5:C1409,"Carico")-SUMIFS($D$5:D1409,$B$5:B1409,B1409,$C$5:C1409,"Scarico")&lt;0,"Giacenza insufficiente",""),""))))</f>
        <v/>
      </c>
    </row>
    <row r="1410" customFormat="false" ht="15" hidden="false" customHeight="false" outlineLevel="0" collapsed="false">
      <c r="A1410" s="18"/>
      <c r="B1410" s="12"/>
      <c r="C1410" s="13"/>
      <c r="D1410" s="13"/>
      <c r="E1410" s="12"/>
      <c r="F1410" s="14"/>
      <c r="G1410" s="12"/>
      <c r="H1410" s="19" t="str">
        <f aca="false">IF(B1410="","",IFERROR(INDEX(Prodotti!$B$5:$B$504,MATCH(B1410,Prodotti!$A$5:$A$504,0)),"Codice non trovato"))</f>
        <v/>
      </c>
      <c r="I1410" s="17" t="str">
        <f aca="false">IF(OR(D1410="",F1410=""),"",D1410*F1410)</f>
        <v/>
      </c>
      <c r="J1410" s="17" t="str">
        <f aca="false">IF(OR(C1410&lt;&gt;"Scarico",D1410="",F1410="",B1410=""),"",D1410*(F1410-IFERROR(INDEX(Prodotti!$F$5:$F$504,MATCH(B1410,Prodotti!$A$5:$A$504,0)),0)))</f>
        <v/>
      </c>
      <c r="K1410" s="19" t="str">
        <f aca="false">IF(B1410="","",IF(ISNA(MATCH(B1410,Prodotti!$A$5:$A$504,0)),"Codice non trovato",IF(OR(C1410="",D1410=""),"Manca tipo o quantità",IF(C1410="Scarico",IF(SUMIFS($D$5:D1410,$B$5:B1410,B1410,$C$5:C1410,"Carico")-SUMIFS($D$5:D1410,$B$5:B1410,B1410,$C$5:C1410,"Scarico")&lt;0,"Giacenza insufficiente",""),""))))</f>
        <v/>
      </c>
    </row>
    <row r="1411" customFormat="false" ht="15" hidden="false" customHeight="false" outlineLevel="0" collapsed="false">
      <c r="A1411" s="18"/>
      <c r="B1411" s="12"/>
      <c r="C1411" s="13"/>
      <c r="D1411" s="13"/>
      <c r="E1411" s="12"/>
      <c r="F1411" s="14"/>
      <c r="G1411" s="12"/>
      <c r="H1411" s="19" t="str">
        <f aca="false">IF(B1411="","",IFERROR(INDEX(Prodotti!$B$5:$B$504,MATCH(B1411,Prodotti!$A$5:$A$504,0)),"Codice non trovato"))</f>
        <v/>
      </c>
      <c r="I1411" s="17" t="str">
        <f aca="false">IF(OR(D1411="",F1411=""),"",D1411*F1411)</f>
        <v/>
      </c>
      <c r="J1411" s="17" t="str">
        <f aca="false">IF(OR(C1411&lt;&gt;"Scarico",D1411="",F1411="",B1411=""),"",D1411*(F1411-IFERROR(INDEX(Prodotti!$F$5:$F$504,MATCH(B1411,Prodotti!$A$5:$A$504,0)),0)))</f>
        <v/>
      </c>
      <c r="K1411" s="19" t="str">
        <f aca="false">IF(B1411="","",IF(ISNA(MATCH(B1411,Prodotti!$A$5:$A$504,0)),"Codice non trovato",IF(OR(C1411="",D1411=""),"Manca tipo o quantità",IF(C1411="Scarico",IF(SUMIFS($D$5:D1411,$B$5:B1411,B1411,$C$5:C1411,"Carico")-SUMIFS($D$5:D1411,$B$5:B1411,B1411,$C$5:C1411,"Scarico")&lt;0,"Giacenza insufficiente",""),""))))</f>
        <v/>
      </c>
    </row>
    <row r="1412" customFormat="false" ht="15" hidden="false" customHeight="false" outlineLevel="0" collapsed="false">
      <c r="A1412" s="18"/>
      <c r="B1412" s="12"/>
      <c r="C1412" s="13"/>
      <c r="D1412" s="13"/>
      <c r="E1412" s="12"/>
      <c r="F1412" s="14"/>
      <c r="G1412" s="12"/>
      <c r="H1412" s="19" t="str">
        <f aca="false">IF(B1412="","",IFERROR(INDEX(Prodotti!$B$5:$B$504,MATCH(B1412,Prodotti!$A$5:$A$504,0)),"Codice non trovato"))</f>
        <v/>
      </c>
      <c r="I1412" s="17" t="str">
        <f aca="false">IF(OR(D1412="",F1412=""),"",D1412*F1412)</f>
        <v/>
      </c>
      <c r="J1412" s="17" t="str">
        <f aca="false">IF(OR(C1412&lt;&gt;"Scarico",D1412="",F1412="",B1412=""),"",D1412*(F1412-IFERROR(INDEX(Prodotti!$F$5:$F$504,MATCH(B1412,Prodotti!$A$5:$A$504,0)),0)))</f>
        <v/>
      </c>
      <c r="K1412" s="19" t="str">
        <f aca="false">IF(B1412="","",IF(ISNA(MATCH(B1412,Prodotti!$A$5:$A$504,0)),"Codice non trovato",IF(OR(C1412="",D1412=""),"Manca tipo o quantità",IF(C1412="Scarico",IF(SUMIFS($D$5:D1412,$B$5:B1412,B1412,$C$5:C1412,"Carico")-SUMIFS($D$5:D1412,$B$5:B1412,B1412,$C$5:C1412,"Scarico")&lt;0,"Giacenza insufficiente",""),""))))</f>
        <v/>
      </c>
    </row>
    <row r="1413" customFormat="false" ht="15" hidden="false" customHeight="false" outlineLevel="0" collapsed="false">
      <c r="A1413" s="18"/>
      <c r="B1413" s="12"/>
      <c r="C1413" s="13"/>
      <c r="D1413" s="13"/>
      <c r="E1413" s="12"/>
      <c r="F1413" s="14"/>
      <c r="G1413" s="12"/>
      <c r="H1413" s="19" t="str">
        <f aca="false">IF(B1413="","",IFERROR(INDEX(Prodotti!$B$5:$B$504,MATCH(B1413,Prodotti!$A$5:$A$504,0)),"Codice non trovato"))</f>
        <v/>
      </c>
      <c r="I1413" s="17" t="str">
        <f aca="false">IF(OR(D1413="",F1413=""),"",D1413*F1413)</f>
        <v/>
      </c>
      <c r="J1413" s="17" t="str">
        <f aca="false">IF(OR(C1413&lt;&gt;"Scarico",D1413="",F1413="",B1413=""),"",D1413*(F1413-IFERROR(INDEX(Prodotti!$F$5:$F$504,MATCH(B1413,Prodotti!$A$5:$A$504,0)),0)))</f>
        <v/>
      </c>
      <c r="K1413" s="19" t="str">
        <f aca="false">IF(B1413="","",IF(ISNA(MATCH(B1413,Prodotti!$A$5:$A$504,0)),"Codice non trovato",IF(OR(C1413="",D1413=""),"Manca tipo o quantità",IF(C1413="Scarico",IF(SUMIFS($D$5:D1413,$B$5:B1413,B1413,$C$5:C1413,"Carico")-SUMIFS($D$5:D1413,$B$5:B1413,B1413,$C$5:C1413,"Scarico")&lt;0,"Giacenza insufficiente",""),""))))</f>
        <v/>
      </c>
    </row>
    <row r="1414" customFormat="false" ht="15" hidden="false" customHeight="false" outlineLevel="0" collapsed="false">
      <c r="A1414" s="18"/>
      <c r="B1414" s="12"/>
      <c r="C1414" s="13"/>
      <c r="D1414" s="13"/>
      <c r="E1414" s="12"/>
      <c r="F1414" s="14"/>
      <c r="G1414" s="12"/>
      <c r="H1414" s="19" t="str">
        <f aca="false">IF(B1414="","",IFERROR(INDEX(Prodotti!$B$5:$B$504,MATCH(B1414,Prodotti!$A$5:$A$504,0)),"Codice non trovato"))</f>
        <v/>
      </c>
      <c r="I1414" s="17" t="str">
        <f aca="false">IF(OR(D1414="",F1414=""),"",D1414*F1414)</f>
        <v/>
      </c>
      <c r="J1414" s="17" t="str">
        <f aca="false">IF(OR(C1414&lt;&gt;"Scarico",D1414="",F1414="",B1414=""),"",D1414*(F1414-IFERROR(INDEX(Prodotti!$F$5:$F$504,MATCH(B1414,Prodotti!$A$5:$A$504,0)),0)))</f>
        <v/>
      </c>
      <c r="K1414" s="19" t="str">
        <f aca="false">IF(B1414="","",IF(ISNA(MATCH(B1414,Prodotti!$A$5:$A$504,0)),"Codice non trovato",IF(OR(C1414="",D1414=""),"Manca tipo o quantità",IF(C1414="Scarico",IF(SUMIFS($D$5:D1414,$B$5:B1414,B1414,$C$5:C1414,"Carico")-SUMIFS($D$5:D1414,$B$5:B1414,B1414,$C$5:C1414,"Scarico")&lt;0,"Giacenza insufficiente",""),""))))</f>
        <v/>
      </c>
    </row>
    <row r="1415" customFormat="false" ht="15" hidden="false" customHeight="false" outlineLevel="0" collapsed="false">
      <c r="A1415" s="18"/>
      <c r="B1415" s="12"/>
      <c r="C1415" s="13"/>
      <c r="D1415" s="13"/>
      <c r="E1415" s="12"/>
      <c r="F1415" s="14"/>
      <c r="G1415" s="12"/>
      <c r="H1415" s="19" t="str">
        <f aca="false">IF(B1415="","",IFERROR(INDEX(Prodotti!$B$5:$B$504,MATCH(B1415,Prodotti!$A$5:$A$504,0)),"Codice non trovato"))</f>
        <v/>
      </c>
      <c r="I1415" s="17" t="str">
        <f aca="false">IF(OR(D1415="",F1415=""),"",D1415*F1415)</f>
        <v/>
      </c>
      <c r="J1415" s="17" t="str">
        <f aca="false">IF(OR(C1415&lt;&gt;"Scarico",D1415="",F1415="",B1415=""),"",D1415*(F1415-IFERROR(INDEX(Prodotti!$F$5:$F$504,MATCH(B1415,Prodotti!$A$5:$A$504,0)),0)))</f>
        <v/>
      </c>
      <c r="K1415" s="19" t="str">
        <f aca="false">IF(B1415="","",IF(ISNA(MATCH(B1415,Prodotti!$A$5:$A$504,0)),"Codice non trovato",IF(OR(C1415="",D1415=""),"Manca tipo o quantità",IF(C1415="Scarico",IF(SUMIFS($D$5:D1415,$B$5:B1415,B1415,$C$5:C1415,"Carico")-SUMIFS($D$5:D1415,$B$5:B1415,B1415,$C$5:C1415,"Scarico")&lt;0,"Giacenza insufficiente",""),""))))</f>
        <v/>
      </c>
    </row>
    <row r="1416" customFormat="false" ht="15" hidden="false" customHeight="false" outlineLevel="0" collapsed="false">
      <c r="A1416" s="18"/>
      <c r="B1416" s="12"/>
      <c r="C1416" s="13"/>
      <c r="D1416" s="13"/>
      <c r="E1416" s="12"/>
      <c r="F1416" s="14"/>
      <c r="G1416" s="12"/>
      <c r="H1416" s="19" t="str">
        <f aca="false">IF(B1416="","",IFERROR(INDEX(Prodotti!$B$5:$B$504,MATCH(B1416,Prodotti!$A$5:$A$504,0)),"Codice non trovato"))</f>
        <v/>
      </c>
      <c r="I1416" s="17" t="str">
        <f aca="false">IF(OR(D1416="",F1416=""),"",D1416*F1416)</f>
        <v/>
      </c>
      <c r="J1416" s="17" t="str">
        <f aca="false">IF(OR(C1416&lt;&gt;"Scarico",D1416="",F1416="",B1416=""),"",D1416*(F1416-IFERROR(INDEX(Prodotti!$F$5:$F$504,MATCH(B1416,Prodotti!$A$5:$A$504,0)),0)))</f>
        <v/>
      </c>
      <c r="K1416" s="19" t="str">
        <f aca="false">IF(B1416="","",IF(ISNA(MATCH(B1416,Prodotti!$A$5:$A$504,0)),"Codice non trovato",IF(OR(C1416="",D1416=""),"Manca tipo o quantità",IF(C1416="Scarico",IF(SUMIFS($D$5:D1416,$B$5:B1416,B1416,$C$5:C1416,"Carico")-SUMIFS($D$5:D1416,$B$5:B1416,B1416,$C$5:C1416,"Scarico")&lt;0,"Giacenza insufficiente",""),""))))</f>
        <v/>
      </c>
    </row>
    <row r="1417" customFormat="false" ht="15" hidden="false" customHeight="false" outlineLevel="0" collapsed="false">
      <c r="A1417" s="18"/>
      <c r="B1417" s="12"/>
      <c r="C1417" s="13"/>
      <c r="D1417" s="13"/>
      <c r="E1417" s="12"/>
      <c r="F1417" s="14"/>
      <c r="G1417" s="12"/>
      <c r="H1417" s="19" t="str">
        <f aca="false">IF(B1417="","",IFERROR(INDEX(Prodotti!$B$5:$B$504,MATCH(B1417,Prodotti!$A$5:$A$504,0)),"Codice non trovato"))</f>
        <v/>
      </c>
      <c r="I1417" s="17" t="str">
        <f aca="false">IF(OR(D1417="",F1417=""),"",D1417*F1417)</f>
        <v/>
      </c>
      <c r="J1417" s="17" t="str">
        <f aca="false">IF(OR(C1417&lt;&gt;"Scarico",D1417="",F1417="",B1417=""),"",D1417*(F1417-IFERROR(INDEX(Prodotti!$F$5:$F$504,MATCH(B1417,Prodotti!$A$5:$A$504,0)),0)))</f>
        <v/>
      </c>
      <c r="K1417" s="19" t="str">
        <f aca="false">IF(B1417="","",IF(ISNA(MATCH(B1417,Prodotti!$A$5:$A$504,0)),"Codice non trovato",IF(OR(C1417="",D1417=""),"Manca tipo o quantità",IF(C1417="Scarico",IF(SUMIFS($D$5:D1417,$B$5:B1417,B1417,$C$5:C1417,"Carico")-SUMIFS($D$5:D1417,$B$5:B1417,B1417,$C$5:C1417,"Scarico")&lt;0,"Giacenza insufficiente",""),""))))</f>
        <v/>
      </c>
    </row>
    <row r="1418" customFormat="false" ht="15" hidden="false" customHeight="false" outlineLevel="0" collapsed="false">
      <c r="A1418" s="18"/>
      <c r="B1418" s="12"/>
      <c r="C1418" s="13"/>
      <c r="D1418" s="13"/>
      <c r="E1418" s="12"/>
      <c r="F1418" s="14"/>
      <c r="G1418" s="12"/>
      <c r="H1418" s="19" t="str">
        <f aca="false">IF(B1418="","",IFERROR(INDEX(Prodotti!$B$5:$B$504,MATCH(B1418,Prodotti!$A$5:$A$504,0)),"Codice non trovato"))</f>
        <v/>
      </c>
      <c r="I1418" s="17" t="str">
        <f aca="false">IF(OR(D1418="",F1418=""),"",D1418*F1418)</f>
        <v/>
      </c>
      <c r="J1418" s="17" t="str">
        <f aca="false">IF(OR(C1418&lt;&gt;"Scarico",D1418="",F1418="",B1418=""),"",D1418*(F1418-IFERROR(INDEX(Prodotti!$F$5:$F$504,MATCH(B1418,Prodotti!$A$5:$A$504,0)),0)))</f>
        <v/>
      </c>
      <c r="K1418" s="19" t="str">
        <f aca="false">IF(B1418="","",IF(ISNA(MATCH(B1418,Prodotti!$A$5:$A$504,0)),"Codice non trovato",IF(OR(C1418="",D1418=""),"Manca tipo o quantità",IF(C1418="Scarico",IF(SUMIFS($D$5:D1418,$B$5:B1418,B1418,$C$5:C1418,"Carico")-SUMIFS($D$5:D1418,$B$5:B1418,B1418,$C$5:C1418,"Scarico")&lt;0,"Giacenza insufficiente",""),""))))</f>
        <v/>
      </c>
    </row>
    <row r="1419" customFormat="false" ht="15" hidden="false" customHeight="false" outlineLevel="0" collapsed="false">
      <c r="A1419" s="18"/>
      <c r="B1419" s="12"/>
      <c r="C1419" s="13"/>
      <c r="D1419" s="13"/>
      <c r="E1419" s="12"/>
      <c r="F1419" s="14"/>
      <c r="G1419" s="12"/>
      <c r="H1419" s="19" t="str">
        <f aca="false">IF(B1419="","",IFERROR(INDEX(Prodotti!$B$5:$B$504,MATCH(B1419,Prodotti!$A$5:$A$504,0)),"Codice non trovato"))</f>
        <v/>
      </c>
      <c r="I1419" s="17" t="str">
        <f aca="false">IF(OR(D1419="",F1419=""),"",D1419*F1419)</f>
        <v/>
      </c>
      <c r="J1419" s="17" t="str">
        <f aca="false">IF(OR(C1419&lt;&gt;"Scarico",D1419="",F1419="",B1419=""),"",D1419*(F1419-IFERROR(INDEX(Prodotti!$F$5:$F$504,MATCH(B1419,Prodotti!$A$5:$A$504,0)),0)))</f>
        <v/>
      </c>
      <c r="K1419" s="19" t="str">
        <f aca="false">IF(B1419="","",IF(ISNA(MATCH(B1419,Prodotti!$A$5:$A$504,0)),"Codice non trovato",IF(OR(C1419="",D1419=""),"Manca tipo o quantità",IF(C1419="Scarico",IF(SUMIFS($D$5:D1419,$B$5:B1419,B1419,$C$5:C1419,"Carico")-SUMIFS($D$5:D1419,$B$5:B1419,B1419,$C$5:C1419,"Scarico")&lt;0,"Giacenza insufficiente",""),""))))</f>
        <v/>
      </c>
    </row>
    <row r="1420" customFormat="false" ht="15" hidden="false" customHeight="false" outlineLevel="0" collapsed="false">
      <c r="A1420" s="18"/>
      <c r="B1420" s="12"/>
      <c r="C1420" s="13"/>
      <c r="D1420" s="13"/>
      <c r="E1420" s="12"/>
      <c r="F1420" s="14"/>
      <c r="G1420" s="12"/>
      <c r="H1420" s="19" t="str">
        <f aca="false">IF(B1420="","",IFERROR(INDEX(Prodotti!$B$5:$B$504,MATCH(B1420,Prodotti!$A$5:$A$504,0)),"Codice non trovato"))</f>
        <v/>
      </c>
      <c r="I1420" s="17" t="str">
        <f aca="false">IF(OR(D1420="",F1420=""),"",D1420*F1420)</f>
        <v/>
      </c>
      <c r="J1420" s="17" t="str">
        <f aca="false">IF(OR(C1420&lt;&gt;"Scarico",D1420="",F1420="",B1420=""),"",D1420*(F1420-IFERROR(INDEX(Prodotti!$F$5:$F$504,MATCH(B1420,Prodotti!$A$5:$A$504,0)),0)))</f>
        <v/>
      </c>
      <c r="K1420" s="19" t="str">
        <f aca="false">IF(B1420="","",IF(ISNA(MATCH(B1420,Prodotti!$A$5:$A$504,0)),"Codice non trovato",IF(OR(C1420="",D1420=""),"Manca tipo o quantità",IF(C1420="Scarico",IF(SUMIFS($D$5:D1420,$B$5:B1420,B1420,$C$5:C1420,"Carico")-SUMIFS($D$5:D1420,$B$5:B1420,B1420,$C$5:C1420,"Scarico")&lt;0,"Giacenza insufficiente",""),""))))</f>
        <v/>
      </c>
    </row>
    <row r="1421" customFormat="false" ht="15" hidden="false" customHeight="false" outlineLevel="0" collapsed="false">
      <c r="A1421" s="18"/>
      <c r="B1421" s="12"/>
      <c r="C1421" s="13"/>
      <c r="D1421" s="13"/>
      <c r="E1421" s="12"/>
      <c r="F1421" s="14"/>
      <c r="G1421" s="12"/>
      <c r="H1421" s="19" t="str">
        <f aca="false">IF(B1421="","",IFERROR(INDEX(Prodotti!$B$5:$B$504,MATCH(B1421,Prodotti!$A$5:$A$504,0)),"Codice non trovato"))</f>
        <v/>
      </c>
      <c r="I1421" s="17" t="str">
        <f aca="false">IF(OR(D1421="",F1421=""),"",D1421*F1421)</f>
        <v/>
      </c>
      <c r="J1421" s="17" t="str">
        <f aca="false">IF(OR(C1421&lt;&gt;"Scarico",D1421="",F1421="",B1421=""),"",D1421*(F1421-IFERROR(INDEX(Prodotti!$F$5:$F$504,MATCH(B1421,Prodotti!$A$5:$A$504,0)),0)))</f>
        <v/>
      </c>
      <c r="K1421" s="19" t="str">
        <f aca="false">IF(B1421="","",IF(ISNA(MATCH(B1421,Prodotti!$A$5:$A$504,0)),"Codice non trovato",IF(OR(C1421="",D1421=""),"Manca tipo o quantità",IF(C1421="Scarico",IF(SUMIFS($D$5:D1421,$B$5:B1421,B1421,$C$5:C1421,"Carico")-SUMIFS($D$5:D1421,$B$5:B1421,B1421,$C$5:C1421,"Scarico")&lt;0,"Giacenza insufficiente",""),""))))</f>
        <v/>
      </c>
    </row>
    <row r="1422" customFormat="false" ht="15" hidden="false" customHeight="false" outlineLevel="0" collapsed="false">
      <c r="A1422" s="18"/>
      <c r="B1422" s="12"/>
      <c r="C1422" s="13"/>
      <c r="D1422" s="13"/>
      <c r="E1422" s="12"/>
      <c r="F1422" s="14"/>
      <c r="G1422" s="12"/>
      <c r="H1422" s="19" t="str">
        <f aca="false">IF(B1422="","",IFERROR(INDEX(Prodotti!$B$5:$B$504,MATCH(B1422,Prodotti!$A$5:$A$504,0)),"Codice non trovato"))</f>
        <v/>
      </c>
      <c r="I1422" s="17" t="str">
        <f aca="false">IF(OR(D1422="",F1422=""),"",D1422*F1422)</f>
        <v/>
      </c>
      <c r="J1422" s="17" t="str">
        <f aca="false">IF(OR(C1422&lt;&gt;"Scarico",D1422="",F1422="",B1422=""),"",D1422*(F1422-IFERROR(INDEX(Prodotti!$F$5:$F$504,MATCH(B1422,Prodotti!$A$5:$A$504,0)),0)))</f>
        <v/>
      </c>
      <c r="K1422" s="19" t="str">
        <f aca="false">IF(B1422="","",IF(ISNA(MATCH(B1422,Prodotti!$A$5:$A$504,0)),"Codice non trovato",IF(OR(C1422="",D1422=""),"Manca tipo o quantità",IF(C1422="Scarico",IF(SUMIFS($D$5:D1422,$B$5:B1422,B1422,$C$5:C1422,"Carico")-SUMIFS($D$5:D1422,$B$5:B1422,B1422,$C$5:C1422,"Scarico")&lt;0,"Giacenza insufficiente",""),""))))</f>
        <v/>
      </c>
    </row>
    <row r="1423" customFormat="false" ht="15" hidden="false" customHeight="false" outlineLevel="0" collapsed="false">
      <c r="A1423" s="18"/>
      <c r="B1423" s="12"/>
      <c r="C1423" s="13"/>
      <c r="D1423" s="13"/>
      <c r="E1423" s="12"/>
      <c r="F1423" s="14"/>
      <c r="G1423" s="12"/>
      <c r="H1423" s="19" t="str">
        <f aca="false">IF(B1423="","",IFERROR(INDEX(Prodotti!$B$5:$B$504,MATCH(B1423,Prodotti!$A$5:$A$504,0)),"Codice non trovato"))</f>
        <v/>
      </c>
      <c r="I1423" s="17" t="str">
        <f aca="false">IF(OR(D1423="",F1423=""),"",D1423*F1423)</f>
        <v/>
      </c>
      <c r="J1423" s="17" t="str">
        <f aca="false">IF(OR(C1423&lt;&gt;"Scarico",D1423="",F1423="",B1423=""),"",D1423*(F1423-IFERROR(INDEX(Prodotti!$F$5:$F$504,MATCH(B1423,Prodotti!$A$5:$A$504,0)),0)))</f>
        <v/>
      </c>
      <c r="K1423" s="19" t="str">
        <f aca="false">IF(B1423="","",IF(ISNA(MATCH(B1423,Prodotti!$A$5:$A$504,0)),"Codice non trovato",IF(OR(C1423="",D1423=""),"Manca tipo o quantità",IF(C1423="Scarico",IF(SUMIFS($D$5:D1423,$B$5:B1423,B1423,$C$5:C1423,"Carico")-SUMIFS($D$5:D1423,$B$5:B1423,B1423,$C$5:C1423,"Scarico")&lt;0,"Giacenza insufficiente",""),""))))</f>
        <v/>
      </c>
    </row>
    <row r="1424" customFormat="false" ht="15" hidden="false" customHeight="false" outlineLevel="0" collapsed="false">
      <c r="A1424" s="18"/>
      <c r="B1424" s="12"/>
      <c r="C1424" s="13"/>
      <c r="D1424" s="13"/>
      <c r="E1424" s="12"/>
      <c r="F1424" s="14"/>
      <c r="G1424" s="12"/>
      <c r="H1424" s="19" t="str">
        <f aca="false">IF(B1424="","",IFERROR(INDEX(Prodotti!$B$5:$B$504,MATCH(B1424,Prodotti!$A$5:$A$504,0)),"Codice non trovato"))</f>
        <v/>
      </c>
      <c r="I1424" s="17" t="str">
        <f aca="false">IF(OR(D1424="",F1424=""),"",D1424*F1424)</f>
        <v/>
      </c>
      <c r="J1424" s="17" t="str">
        <f aca="false">IF(OR(C1424&lt;&gt;"Scarico",D1424="",F1424="",B1424=""),"",D1424*(F1424-IFERROR(INDEX(Prodotti!$F$5:$F$504,MATCH(B1424,Prodotti!$A$5:$A$504,0)),0)))</f>
        <v/>
      </c>
      <c r="K1424" s="19" t="str">
        <f aca="false">IF(B1424="","",IF(ISNA(MATCH(B1424,Prodotti!$A$5:$A$504,0)),"Codice non trovato",IF(OR(C1424="",D1424=""),"Manca tipo o quantità",IF(C1424="Scarico",IF(SUMIFS($D$5:D1424,$B$5:B1424,B1424,$C$5:C1424,"Carico")-SUMIFS($D$5:D1424,$B$5:B1424,B1424,$C$5:C1424,"Scarico")&lt;0,"Giacenza insufficiente",""),""))))</f>
        <v/>
      </c>
    </row>
    <row r="1425" customFormat="false" ht="15" hidden="false" customHeight="false" outlineLevel="0" collapsed="false">
      <c r="A1425" s="18"/>
      <c r="B1425" s="12"/>
      <c r="C1425" s="13"/>
      <c r="D1425" s="13"/>
      <c r="E1425" s="12"/>
      <c r="F1425" s="14"/>
      <c r="G1425" s="12"/>
      <c r="H1425" s="19" t="str">
        <f aca="false">IF(B1425="","",IFERROR(INDEX(Prodotti!$B$5:$B$504,MATCH(B1425,Prodotti!$A$5:$A$504,0)),"Codice non trovato"))</f>
        <v/>
      </c>
      <c r="I1425" s="17" t="str">
        <f aca="false">IF(OR(D1425="",F1425=""),"",D1425*F1425)</f>
        <v/>
      </c>
      <c r="J1425" s="17" t="str">
        <f aca="false">IF(OR(C1425&lt;&gt;"Scarico",D1425="",F1425="",B1425=""),"",D1425*(F1425-IFERROR(INDEX(Prodotti!$F$5:$F$504,MATCH(B1425,Prodotti!$A$5:$A$504,0)),0)))</f>
        <v/>
      </c>
      <c r="K1425" s="19" t="str">
        <f aca="false">IF(B1425="","",IF(ISNA(MATCH(B1425,Prodotti!$A$5:$A$504,0)),"Codice non trovato",IF(OR(C1425="",D1425=""),"Manca tipo o quantità",IF(C1425="Scarico",IF(SUMIFS($D$5:D1425,$B$5:B1425,B1425,$C$5:C1425,"Carico")-SUMIFS($D$5:D1425,$B$5:B1425,B1425,$C$5:C1425,"Scarico")&lt;0,"Giacenza insufficiente",""),""))))</f>
        <v/>
      </c>
    </row>
    <row r="1426" customFormat="false" ht="15" hidden="false" customHeight="false" outlineLevel="0" collapsed="false">
      <c r="A1426" s="18"/>
      <c r="B1426" s="12"/>
      <c r="C1426" s="13"/>
      <c r="D1426" s="13"/>
      <c r="E1426" s="12"/>
      <c r="F1426" s="14"/>
      <c r="G1426" s="12"/>
      <c r="H1426" s="19" t="str">
        <f aca="false">IF(B1426="","",IFERROR(INDEX(Prodotti!$B$5:$B$504,MATCH(B1426,Prodotti!$A$5:$A$504,0)),"Codice non trovato"))</f>
        <v/>
      </c>
      <c r="I1426" s="17" t="str">
        <f aca="false">IF(OR(D1426="",F1426=""),"",D1426*F1426)</f>
        <v/>
      </c>
      <c r="J1426" s="17" t="str">
        <f aca="false">IF(OR(C1426&lt;&gt;"Scarico",D1426="",F1426="",B1426=""),"",D1426*(F1426-IFERROR(INDEX(Prodotti!$F$5:$F$504,MATCH(B1426,Prodotti!$A$5:$A$504,0)),0)))</f>
        <v/>
      </c>
      <c r="K1426" s="19" t="str">
        <f aca="false">IF(B1426="","",IF(ISNA(MATCH(B1426,Prodotti!$A$5:$A$504,0)),"Codice non trovato",IF(OR(C1426="",D1426=""),"Manca tipo o quantità",IF(C1426="Scarico",IF(SUMIFS($D$5:D1426,$B$5:B1426,B1426,$C$5:C1426,"Carico")-SUMIFS($D$5:D1426,$B$5:B1426,B1426,$C$5:C1426,"Scarico")&lt;0,"Giacenza insufficiente",""),""))))</f>
        <v/>
      </c>
    </row>
    <row r="1427" customFormat="false" ht="15" hidden="false" customHeight="false" outlineLevel="0" collapsed="false">
      <c r="A1427" s="18"/>
      <c r="B1427" s="12"/>
      <c r="C1427" s="13"/>
      <c r="D1427" s="13"/>
      <c r="E1427" s="12"/>
      <c r="F1427" s="14"/>
      <c r="G1427" s="12"/>
      <c r="H1427" s="19" t="str">
        <f aca="false">IF(B1427="","",IFERROR(INDEX(Prodotti!$B$5:$B$504,MATCH(B1427,Prodotti!$A$5:$A$504,0)),"Codice non trovato"))</f>
        <v/>
      </c>
      <c r="I1427" s="17" t="str">
        <f aca="false">IF(OR(D1427="",F1427=""),"",D1427*F1427)</f>
        <v/>
      </c>
      <c r="J1427" s="17" t="str">
        <f aca="false">IF(OR(C1427&lt;&gt;"Scarico",D1427="",F1427="",B1427=""),"",D1427*(F1427-IFERROR(INDEX(Prodotti!$F$5:$F$504,MATCH(B1427,Prodotti!$A$5:$A$504,0)),0)))</f>
        <v/>
      </c>
      <c r="K1427" s="19" t="str">
        <f aca="false">IF(B1427="","",IF(ISNA(MATCH(B1427,Prodotti!$A$5:$A$504,0)),"Codice non trovato",IF(OR(C1427="",D1427=""),"Manca tipo o quantità",IF(C1427="Scarico",IF(SUMIFS($D$5:D1427,$B$5:B1427,B1427,$C$5:C1427,"Carico")-SUMIFS($D$5:D1427,$B$5:B1427,B1427,$C$5:C1427,"Scarico")&lt;0,"Giacenza insufficiente",""),""))))</f>
        <v/>
      </c>
    </row>
    <row r="1428" customFormat="false" ht="15" hidden="false" customHeight="false" outlineLevel="0" collapsed="false">
      <c r="A1428" s="18"/>
      <c r="B1428" s="12"/>
      <c r="C1428" s="13"/>
      <c r="D1428" s="13"/>
      <c r="E1428" s="12"/>
      <c r="F1428" s="14"/>
      <c r="G1428" s="12"/>
      <c r="H1428" s="19" t="str">
        <f aca="false">IF(B1428="","",IFERROR(INDEX(Prodotti!$B$5:$B$504,MATCH(B1428,Prodotti!$A$5:$A$504,0)),"Codice non trovato"))</f>
        <v/>
      </c>
      <c r="I1428" s="17" t="str">
        <f aca="false">IF(OR(D1428="",F1428=""),"",D1428*F1428)</f>
        <v/>
      </c>
      <c r="J1428" s="17" t="str">
        <f aca="false">IF(OR(C1428&lt;&gt;"Scarico",D1428="",F1428="",B1428=""),"",D1428*(F1428-IFERROR(INDEX(Prodotti!$F$5:$F$504,MATCH(B1428,Prodotti!$A$5:$A$504,0)),0)))</f>
        <v/>
      </c>
      <c r="K1428" s="19" t="str">
        <f aca="false">IF(B1428="","",IF(ISNA(MATCH(B1428,Prodotti!$A$5:$A$504,0)),"Codice non trovato",IF(OR(C1428="",D1428=""),"Manca tipo o quantità",IF(C1428="Scarico",IF(SUMIFS($D$5:D1428,$B$5:B1428,B1428,$C$5:C1428,"Carico")-SUMIFS($D$5:D1428,$B$5:B1428,B1428,$C$5:C1428,"Scarico")&lt;0,"Giacenza insufficiente",""),""))))</f>
        <v/>
      </c>
    </row>
    <row r="1429" customFormat="false" ht="15" hidden="false" customHeight="false" outlineLevel="0" collapsed="false">
      <c r="A1429" s="18"/>
      <c r="B1429" s="12"/>
      <c r="C1429" s="13"/>
      <c r="D1429" s="13"/>
      <c r="E1429" s="12"/>
      <c r="F1429" s="14"/>
      <c r="G1429" s="12"/>
      <c r="H1429" s="19" t="str">
        <f aca="false">IF(B1429="","",IFERROR(INDEX(Prodotti!$B$5:$B$504,MATCH(B1429,Prodotti!$A$5:$A$504,0)),"Codice non trovato"))</f>
        <v/>
      </c>
      <c r="I1429" s="17" t="str">
        <f aca="false">IF(OR(D1429="",F1429=""),"",D1429*F1429)</f>
        <v/>
      </c>
      <c r="J1429" s="17" t="str">
        <f aca="false">IF(OR(C1429&lt;&gt;"Scarico",D1429="",F1429="",B1429=""),"",D1429*(F1429-IFERROR(INDEX(Prodotti!$F$5:$F$504,MATCH(B1429,Prodotti!$A$5:$A$504,0)),0)))</f>
        <v/>
      </c>
      <c r="K1429" s="19" t="str">
        <f aca="false">IF(B1429="","",IF(ISNA(MATCH(B1429,Prodotti!$A$5:$A$504,0)),"Codice non trovato",IF(OR(C1429="",D1429=""),"Manca tipo o quantità",IF(C1429="Scarico",IF(SUMIFS($D$5:D1429,$B$5:B1429,B1429,$C$5:C1429,"Carico")-SUMIFS($D$5:D1429,$B$5:B1429,B1429,$C$5:C1429,"Scarico")&lt;0,"Giacenza insufficiente",""),""))))</f>
        <v/>
      </c>
    </row>
    <row r="1430" customFormat="false" ht="15" hidden="false" customHeight="false" outlineLevel="0" collapsed="false">
      <c r="A1430" s="18"/>
      <c r="B1430" s="12"/>
      <c r="C1430" s="13"/>
      <c r="D1430" s="13"/>
      <c r="E1430" s="12"/>
      <c r="F1430" s="14"/>
      <c r="G1430" s="12"/>
      <c r="H1430" s="19" t="str">
        <f aca="false">IF(B1430="","",IFERROR(INDEX(Prodotti!$B$5:$B$504,MATCH(B1430,Prodotti!$A$5:$A$504,0)),"Codice non trovato"))</f>
        <v/>
      </c>
      <c r="I1430" s="17" t="str">
        <f aca="false">IF(OR(D1430="",F1430=""),"",D1430*F1430)</f>
        <v/>
      </c>
      <c r="J1430" s="17" t="str">
        <f aca="false">IF(OR(C1430&lt;&gt;"Scarico",D1430="",F1430="",B1430=""),"",D1430*(F1430-IFERROR(INDEX(Prodotti!$F$5:$F$504,MATCH(B1430,Prodotti!$A$5:$A$504,0)),0)))</f>
        <v/>
      </c>
      <c r="K1430" s="19" t="str">
        <f aca="false">IF(B1430="","",IF(ISNA(MATCH(B1430,Prodotti!$A$5:$A$504,0)),"Codice non trovato",IF(OR(C1430="",D1430=""),"Manca tipo o quantità",IF(C1430="Scarico",IF(SUMIFS($D$5:D1430,$B$5:B1430,B1430,$C$5:C1430,"Carico")-SUMIFS($D$5:D1430,$B$5:B1430,B1430,$C$5:C1430,"Scarico")&lt;0,"Giacenza insufficiente",""),""))))</f>
        <v/>
      </c>
    </row>
    <row r="1431" customFormat="false" ht="15" hidden="false" customHeight="false" outlineLevel="0" collapsed="false">
      <c r="A1431" s="18"/>
      <c r="B1431" s="12"/>
      <c r="C1431" s="13"/>
      <c r="D1431" s="13"/>
      <c r="E1431" s="12"/>
      <c r="F1431" s="14"/>
      <c r="G1431" s="12"/>
      <c r="H1431" s="19" t="str">
        <f aca="false">IF(B1431="","",IFERROR(INDEX(Prodotti!$B$5:$B$504,MATCH(B1431,Prodotti!$A$5:$A$504,0)),"Codice non trovato"))</f>
        <v/>
      </c>
      <c r="I1431" s="17" t="str">
        <f aca="false">IF(OR(D1431="",F1431=""),"",D1431*F1431)</f>
        <v/>
      </c>
      <c r="J1431" s="17" t="str">
        <f aca="false">IF(OR(C1431&lt;&gt;"Scarico",D1431="",F1431="",B1431=""),"",D1431*(F1431-IFERROR(INDEX(Prodotti!$F$5:$F$504,MATCH(B1431,Prodotti!$A$5:$A$504,0)),0)))</f>
        <v/>
      </c>
      <c r="K1431" s="19" t="str">
        <f aca="false">IF(B1431="","",IF(ISNA(MATCH(B1431,Prodotti!$A$5:$A$504,0)),"Codice non trovato",IF(OR(C1431="",D1431=""),"Manca tipo o quantità",IF(C1431="Scarico",IF(SUMIFS($D$5:D1431,$B$5:B1431,B1431,$C$5:C1431,"Carico")-SUMIFS($D$5:D1431,$B$5:B1431,B1431,$C$5:C1431,"Scarico")&lt;0,"Giacenza insufficiente",""),""))))</f>
        <v/>
      </c>
    </row>
    <row r="1432" customFormat="false" ht="15" hidden="false" customHeight="false" outlineLevel="0" collapsed="false">
      <c r="A1432" s="18"/>
      <c r="B1432" s="12"/>
      <c r="C1432" s="13"/>
      <c r="D1432" s="13"/>
      <c r="E1432" s="12"/>
      <c r="F1432" s="14"/>
      <c r="G1432" s="12"/>
      <c r="H1432" s="19" t="str">
        <f aca="false">IF(B1432="","",IFERROR(INDEX(Prodotti!$B$5:$B$504,MATCH(B1432,Prodotti!$A$5:$A$504,0)),"Codice non trovato"))</f>
        <v/>
      </c>
      <c r="I1432" s="17" t="str">
        <f aca="false">IF(OR(D1432="",F1432=""),"",D1432*F1432)</f>
        <v/>
      </c>
      <c r="J1432" s="17" t="str">
        <f aca="false">IF(OR(C1432&lt;&gt;"Scarico",D1432="",F1432="",B1432=""),"",D1432*(F1432-IFERROR(INDEX(Prodotti!$F$5:$F$504,MATCH(B1432,Prodotti!$A$5:$A$504,0)),0)))</f>
        <v/>
      </c>
      <c r="K1432" s="19" t="str">
        <f aca="false">IF(B1432="","",IF(ISNA(MATCH(B1432,Prodotti!$A$5:$A$504,0)),"Codice non trovato",IF(OR(C1432="",D1432=""),"Manca tipo o quantità",IF(C1432="Scarico",IF(SUMIFS($D$5:D1432,$B$5:B1432,B1432,$C$5:C1432,"Carico")-SUMIFS($D$5:D1432,$B$5:B1432,B1432,$C$5:C1432,"Scarico")&lt;0,"Giacenza insufficiente",""),""))))</f>
        <v/>
      </c>
    </row>
    <row r="1433" customFormat="false" ht="15" hidden="false" customHeight="false" outlineLevel="0" collapsed="false">
      <c r="A1433" s="18"/>
      <c r="B1433" s="12"/>
      <c r="C1433" s="13"/>
      <c r="D1433" s="13"/>
      <c r="E1433" s="12"/>
      <c r="F1433" s="14"/>
      <c r="G1433" s="12"/>
      <c r="H1433" s="19" t="str">
        <f aca="false">IF(B1433="","",IFERROR(INDEX(Prodotti!$B$5:$B$504,MATCH(B1433,Prodotti!$A$5:$A$504,0)),"Codice non trovato"))</f>
        <v/>
      </c>
      <c r="I1433" s="17" t="str">
        <f aca="false">IF(OR(D1433="",F1433=""),"",D1433*F1433)</f>
        <v/>
      </c>
      <c r="J1433" s="17" t="str">
        <f aca="false">IF(OR(C1433&lt;&gt;"Scarico",D1433="",F1433="",B1433=""),"",D1433*(F1433-IFERROR(INDEX(Prodotti!$F$5:$F$504,MATCH(B1433,Prodotti!$A$5:$A$504,0)),0)))</f>
        <v/>
      </c>
      <c r="K1433" s="19" t="str">
        <f aca="false">IF(B1433="","",IF(ISNA(MATCH(B1433,Prodotti!$A$5:$A$504,0)),"Codice non trovato",IF(OR(C1433="",D1433=""),"Manca tipo o quantità",IF(C1433="Scarico",IF(SUMIFS($D$5:D1433,$B$5:B1433,B1433,$C$5:C1433,"Carico")-SUMIFS($D$5:D1433,$B$5:B1433,B1433,$C$5:C1433,"Scarico")&lt;0,"Giacenza insufficiente",""),""))))</f>
        <v/>
      </c>
    </row>
    <row r="1434" customFormat="false" ht="15" hidden="false" customHeight="false" outlineLevel="0" collapsed="false">
      <c r="A1434" s="18"/>
      <c r="B1434" s="12"/>
      <c r="C1434" s="13"/>
      <c r="D1434" s="13"/>
      <c r="E1434" s="12"/>
      <c r="F1434" s="14"/>
      <c r="G1434" s="12"/>
      <c r="H1434" s="19" t="str">
        <f aca="false">IF(B1434="","",IFERROR(INDEX(Prodotti!$B$5:$B$504,MATCH(B1434,Prodotti!$A$5:$A$504,0)),"Codice non trovato"))</f>
        <v/>
      </c>
      <c r="I1434" s="17" t="str">
        <f aca="false">IF(OR(D1434="",F1434=""),"",D1434*F1434)</f>
        <v/>
      </c>
      <c r="J1434" s="17" t="str">
        <f aca="false">IF(OR(C1434&lt;&gt;"Scarico",D1434="",F1434="",B1434=""),"",D1434*(F1434-IFERROR(INDEX(Prodotti!$F$5:$F$504,MATCH(B1434,Prodotti!$A$5:$A$504,0)),0)))</f>
        <v/>
      </c>
      <c r="K1434" s="19" t="str">
        <f aca="false">IF(B1434="","",IF(ISNA(MATCH(B1434,Prodotti!$A$5:$A$504,0)),"Codice non trovato",IF(OR(C1434="",D1434=""),"Manca tipo o quantità",IF(C1434="Scarico",IF(SUMIFS($D$5:D1434,$B$5:B1434,B1434,$C$5:C1434,"Carico")-SUMIFS($D$5:D1434,$B$5:B1434,B1434,$C$5:C1434,"Scarico")&lt;0,"Giacenza insufficiente",""),""))))</f>
        <v/>
      </c>
    </row>
    <row r="1435" customFormat="false" ht="15" hidden="false" customHeight="false" outlineLevel="0" collapsed="false">
      <c r="A1435" s="18"/>
      <c r="B1435" s="12"/>
      <c r="C1435" s="13"/>
      <c r="D1435" s="13"/>
      <c r="E1435" s="12"/>
      <c r="F1435" s="14"/>
      <c r="G1435" s="12"/>
      <c r="H1435" s="19" t="str">
        <f aca="false">IF(B1435="","",IFERROR(INDEX(Prodotti!$B$5:$B$504,MATCH(B1435,Prodotti!$A$5:$A$504,0)),"Codice non trovato"))</f>
        <v/>
      </c>
      <c r="I1435" s="17" t="str">
        <f aca="false">IF(OR(D1435="",F1435=""),"",D1435*F1435)</f>
        <v/>
      </c>
      <c r="J1435" s="17" t="str">
        <f aca="false">IF(OR(C1435&lt;&gt;"Scarico",D1435="",F1435="",B1435=""),"",D1435*(F1435-IFERROR(INDEX(Prodotti!$F$5:$F$504,MATCH(B1435,Prodotti!$A$5:$A$504,0)),0)))</f>
        <v/>
      </c>
      <c r="K1435" s="19" t="str">
        <f aca="false">IF(B1435="","",IF(ISNA(MATCH(B1435,Prodotti!$A$5:$A$504,0)),"Codice non trovato",IF(OR(C1435="",D1435=""),"Manca tipo o quantità",IF(C1435="Scarico",IF(SUMIFS($D$5:D1435,$B$5:B1435,B1435,$C$5:C1435,"Carico")-SUMIFS($D$5:D1435,$B$5:B1435,B1435,$C$5:C1435,"Scarico")&lt;0,"Giacenza insufficiente",""),""))))</f>
        <v/>
      </c>
    </row>
    <row r="1436" customFormat="false" ht="15" hidden="false" customHeight="false" outlineLevel="0" collapsed="false">
      <c r="A1436" s="18"/>
      <c r="B1436" s="12"/>
      <c r="C1436" s="13"/>
      <c r="D1436" s="13"/>
      <c r="E1436" s="12"/>
      <c r="F1436" s="14"/>
      <c r="G1436" s="12"/>
      <c r="H1436" s="19" t="str">
        <f aca="false">IF(B1436="","",IFERROR(INDEX(Prodotti!$B$5:$B$504,MATCH(B1436,Prodotti!$A$5:$A$504,0)),"Codice non trovato"))</f>
        <v/>
      </c>
      <c r="I1436" s="17" t="str">
        <f aca="false">IF(OR(D1436="",F1436=""),"",D1436*F1436)</f>
        <v/>
      </c>
      <c r="J1436" s="17" t="str">
        <f aca="false">IF(OR(C1436&lt;&gt;"Scarico",D1436="",F1436="",B1436=""),"",D1436*(F1436-IFERROR(INDEX(Prodotti!$F$5:$F$504,MATCH(B1436,Prodotti!$A$5:$A$504,0)),0)))</f>
        <v/>
      </c>
      <c r="K1436" s="19" t="str">
        <f aca="false">IF(B1436="","",IF(ISNA(MATCH(B1436,Prodotti!$A$5:$A$504,0)),"Codice non trovato",IF(OR(C1436="",D1436=""),"Manca tipo o quantità",IF(C1436="Scarico",IF(SUMIFS($D$5:D1436,$B$5:B1436,B1436,$C$5:C1436,"Carico")-SUMIFS($D$5:D1436,$B$5:B1436,B1436,$C$5:C1436,"Scarico")&lt;0,"Giacenza insufficiente",""),""))))</f>
        <v/>
      </c>
    </row>
    <row r="1437" customFormat="false" ht="15" hidden="false" customHeight="false" outlineLevel="0" collapsed="false">
      <c r="A1437" s="18"/>
      <c r="B1437" s="12"/>
      <c r="C1437" s="13"/>
      <c r="D1437" s="13"/>
      <c r="E1437" s="12"/>
      <c r="F1437" s="14"/>
      <c r="G1437" s="12"/>
      <c r="H1437" s="19" t="str">
        <f aca="false">IF(B1437="","",IFERROR(INDEX(Prodotti!$B$5:$B$504,MATCH(B1437,Prodotti!$A$5:$A$504,0)),"Codice non trovato"))</f>
        <v/>
      </c>
      <c r="I1437" s="17" t="str">
        <f aca="false">IF(OR(D1437="",F1437=""),"",D1437*F1437)</f>
        <v/>
      </c>
      <c r="J1437" s="17" t="str">
        <f aca="false">IF(OR(C1437&lt;&gt;"Scarico",D1437="",F1437="",B1437=""),"",D1437*(F1437-IFERROR(INDEX(Prodotti!$F$5:$F$504,MATCH(B1437,Prodotti!$A$5:$A$504,0)),0)))</f>
        <v/>
      </c>
      <c r="K1437" s="19" t="str">
        <f aca="false">IF(B1437="","",IF(ISNA(MATCH(B1437,Prodotti!$A$5:$A$504,0)),"Codice non trovato",IF(OR(C1437="",D1437=""),"Manca tipo o quantità",IF(C1437="Scarico",IF(SUMIFS($D$5:D1437,$B$5:B1437,B1437,$C$5:C1437,"Carico")-SUMIFS($D$5:D1437,$B$5:B1437,B1437,$C$5:C1437,"Scarico")&lt;0,"Giacenza insufficiente",""),""))))</f>
        <v/>
      </c>
    </row>
    <row r="1438" customFormat="false" ht="15" hidden="false" customHeight="false" outlineLevel="0" collapsed="false">
      <c r="A1438" s="18"/>
      <c r="B1438" s="12"/>
      <c r="C1438" s="13"/>
      <c r="D1438" s="13"/>
      <c r="E1438" s="12"/>
      <c r="F1438" s="14"/>
      <c r="G1438" s="12"/>
      <c r="H1438" s="19" t="str">
        <f aca="false">IF(B1438="","",IFERROR(INDEX(Prodotti!$B$5:$B$504,MATCH(B1438,Prodotti!$A$5:$A$504,0)),"Codice non trovato"))</f>
        <v/>
      </c>
      <c r="I1438" s="17" t="str">
        <f aca="false">IF(OR(D1438="",F1438=""),"",D1438*F1438)</f>
        <v/>
      </c>
      <c r="J1438" s="17" t="str">
        <f aca="false">IF(OR(C1438&lt;&gt;"Scarico",D1438="",F1438="",B1438=""),"",D1438*(F1438-IFERROR(INDEX(Prodotti!$F$5:$F$504,MATCH(B1438,Prodotti!$A$5:$A$504,0)),0)))</f>
        <v/>
      </c>
      <c r="K1438" s="19" t="str">
        <f aca="false">IF(B1438="","",IF(ISNA(MATCH(B1438,Prodotti!$A$5:$A$504,0)),"Codice non trovato",IF(OR(C1438="",D1438=""),"Manca tipo o quantità",IF(C1438="Scarico",IF(SUMIFS($D$5:D1438,$B$5:B1438,B1438,$C$5:C1438,"Carico")-SUMIFS($D$5:D1438,$B$5:B1438,B1438,$C$5:C1438,"Scarico")&lt;0,"Giacenza insufficiente",""),""))))</f>
        <v/>
      </c>
    </row>
    <row r="1439" customFormat="false" ht="15" hidden="false" customHeight="false" outlineLevel="0" collapsed="false">
      <c r="A1439" s="18"/>
      <c r="B1439" s="12"/>
      <c r="C1439" s="13"/>
      <c r="D1439" s="13"/>
      <c r="E1439" s="12"/>
      <c r="F1439" s="14"/>
      <c r="G1439" s="12"/>
      <c r="H1439" s="19" t="str">
        <f aca="false">IF(B1439="","",IFERROR(INDEX(Prodotti!$B$5:$B$504,MATCH(B1439,Prodotti!$A$5:$A$504,0)),"Codice non trovato"))</f>
        <v/>
      </c>
      <c r="I1439" s="17" t="str">
        <f aca="false">IF(OR(D1439="",F1439=""),"",D1439*F1439)</f>
        <v/>
      </c>
      <c r="J1439" s="17" t="str">
        <f aca="false">IF(OR(C1439&lt;&gt;"Scarico",D1439="",F1439="",B1439=""),"",D1439*(F1439-IFERROR(INDEX(Prodotti!$F$5:$F$504,MATCH(B1439,Prodotti!$A$5:$A$504,0)),0)))</f>
        <v/>
      </c>
      <c r="K1439" s="19" t="str">
        <f aca="false">IF(B1439="","",IF(ISNA(MATCH(B1439,Prodotti!$A$5:$A$504,0)),"Codice non trovato",IF(OR(C1439="",D1439=""),"Manca tipo o quantità",IF(C1439="Scarico",IF(SUMIFS($D$5:D1439,$B$5:B1439,B1439,$C$5:C1439,"Carico")-SUMIFS($D$5:D1439,$B$5:B1439,B1439,$C$5:C1439,"Scarico")&lt;0,"Giacenza insufficiente",""),""))))</f>
        <v/>
      </c>
    </row>
    <row r="1440" customFormat="false" ht="15" hidden="false" customHeight="false" outlineLevel="0" collapsed="false">
      <c r="A1440" s="18"/>
      <c r="B1440" s="12"/>
      <c r="C1440" s="13"/>
      <c r="D1440" s="13"/>
      <c r="E1440" s="12"/>
      <c r="F1440" s="14"/>
      <c r="G1440" s="12"/>
      <c r="H1440" s="19" t="str">
        <f aca="false">IF(B1440="","",IFERROR(INDEX(Prodotti!$B$5:$B$504,MATCH(B1440,Prodotti!$A$5:$A$504,0)),"Codice non trovato"))</f>
        <v/>
      </c>
      <c r="I1440" s="17" t="str">
        <f aca="false">IF(OR(D1440="",F1440=""),"",D1440*F1440)</f>
        <v/>
      </c>
      <c r="J1440" s="17" t="str">
        <f aca="false">IF(OR(C1440&lt;&gt;"Scarico",D1440="",F1440="",B1440=""),"",D1440*(F1440-IFERROR(INDEX(Prodotti!$F$5:$F$504,MATCH(B1440,Prodotti!$A$5:$A$504,0)),0)))</f>
        <v/>
      </c>
      <c r="K1440" s="19" t="str">
        <f aca="false">IF(B1440="","",IF(ISNA(MATCH(B1440,Prodotti!$A$5:$A$504,0)),"Codice non trovato",IF(OR(C1440="",D1440=""),"Manca tipo o quantità",IF(C1440="Scarico",IF(SUMIFS($D$5:D1440,$B$5:B1440,B1440,$C$5:C1440,"Carico")-SUMIFS($D$5:D1440,$B$5:B1440,B1440,$C$5:C1440,"Scarico")&lt;0,"Giacenza insufficiente",""),""))))</f>
        <v/>
      </c>
    </row>
    <row r="1441" customFormat="false" ht="15" hidden="false" customHeight="false" outlineLevel="0" collapsed="false">
      <c r="A1441" s="18"/>
      <c r="B1441" s="12"/>
      <c r="C1441" s="13"/>
      <c r="D1441" s="13"/>
      <c r="E1441" s="12"/>
      <c r="F1441" s="14"/>
      <c r="G1441" s="12"/>
      <c r="H1441" s="19" t="str">
        <f aca="false">IF(B1441="","",IFERROR(INDEX(Prodotti!$B$5:$B$504,MATCH(B1441,Prodotti!$A$5:$A$504,0)),"Codice non trovato"))</f>
        <v/>
      </c>
      <c r="I1441" s="17" t="str">
        <f aca="false">IF(OR(D1441="",F1441=""),"",D1441*F1441)</f>
        <v/>
      </c>
      <c r="J1441" s="17" t="str">
        <f aca="false">IF(OR(C1441&lt;&gt;"Scarico",D1441="",F1441="",B1441=""),"",D1441*(F1441-IFERROR(INDEX(Prodotti!$F$5:$F$504,MATCH(B1441,Prodotti!$A$5:$A$504,0)),0)))</f>
        <v/>
      </c>
      <c r="K1441" s="19" t="str">
        <f aca="false">IF(B1441="","",IF(ISNA(MATCH(B1441,Prodotti!$A$5:$A$504,0)),"Codice non trovato",IF(OR(C1441="",D1441=""),"Manca tipo o quantità",IF(C1441="Scarico",IF(SUMIFS($D$5:D1441,$B$5:B1441,B1441,$C$5:C1441,"Carico")-SUMIFS($D$5:D1441,$B$5:B1441,B1441,$C$5:C1441,"Scarico")&lt;0,"Giacenza insufficiente",""),""))))</f>
        <v/>
      </c>
    </row>
    <row r="1442" customFormat="false" ht="15" hidden="false" customHeight="false" outlineLevel="0" collapsed="false">
      <c r="A1442" s="18"/>
      <c r="B1442" s="12"/>
      <c r="C1442" s="13"/>
      <c r="D1442" s="13"/>
      <c r="E1442" s="12"/>
      <c r="F1442" s="14"/>
      <c r="G1442" s="12"/>
      <c r="H1442" s="19" t="str">
        <f aca="false">IF(B1442="","",IFERROR(INDEX(Prodotti!$B$5:$B$504,MATCH(B1442,Prodotti!$A$5:$A$504,0)),"Codice non trovato"))</f>
        <v/>
      </c>
      <c r="I1442" s="17" t="str">
        <f aca="false">IF(OR(D1442="",F1442=""),"",D1442*F1442)</f>
        <v/>
      </c>
      <c r="J1442" s="17" t="str">
        <f aca="false">IF(OR(C1442&lt;&gt;"Scarico",D1442="",F1442="",B1442=""),"",D1442*(F1442-IFERROR(INDEX(Prodotti!$F$5:$F$504,MATCH(B1442,Prodotti!$A$5:$A$504,0)),0)))</f>
        <v/>
      </c>
      <c r="K1442" s="19" t="str">
        <f aca="false">IF(B1442="","",IF(ISNA(MATCH(B1442,Prodotti!$A$5:$A$504,0)),"Codice non trovato",IF(OR(C1442="",D1442=""),"Manca tipo o quantità",IF(C1442="Scarico",IF(SUMIFS($D$5:D1442,$B$5:B1442,B1442,$C$5:C1442,"Carico")-SUMIFS($D$5:D1442,$B$5:B1442,B1442,$C$5:C1442,"Scarico")&lt;0,"Giacenza insufficiente",""),""))))</f>
        <v/>
      </c>
    </row>
    <row r="1443" customFormat="false" ht="15" hidden="false" customHeight="false" outlineLevel="0" collapsed="false">
      <c r="A1443" s="18"/>
      <c r="B1443" s="12"/>
      <c r="C1443" s="13"/>
      <c r="D1443" s="13"/>
      <c r="E1443" s="12"/>
      <c r="F1443" s="14"/>
      <c r="G1443" s="12"/>
      <c r="H1443" s="19" t="str">
        <f aca="false">IF(B1443="","",IFERROR(INDEX(Prodotti!$B$5:$B$504,MATCH(B1443,Prodotti!$A$5:$A$504,0)),"Codice non trovato"))</f>
        <v/>
      </c>
      <c r="I1443" s="17" t="str">
        <f aca="false">IF(OR(D1443="",F1443=""),"",D1443*F1443)</f>
        <v/>
      </c>
      <c r="J1443" s="17" t="str">
        <f aca="false">IF(OR(C1443&lt;&gt;"Scarico",D1443="",F1443="",B1443=""),"",D1443*(F1443-IFERROR(INDEX(Prodotti!$F$5:$F$504,MATCH(B1443,Prodotti!$A$5:$A$504,0)),0)))</f>
        <v/>
      </c>
      <c r="K1443" s="19" t="str">
        <f aca="false">IF(B1443="","",IF(ISNA(MATCH(B1443,Prodotti!$A$5:$A$504,0)),"Codice non trovato",IF(OR(C1443="",D1443=""),"Manca tipo o quantità",IF(C1443="Scarico",IF(SUMIFS($D$5:D1443,$B$5:B1443,B1443,$C$5:C1443,"Carico")-SUMIFS($D$5:D1443,$B$5:B1443,B1443,$C$5:C1443,"Scarico")&lt;0,"Giacenza insufficiente",""),""))))</f>
        <v/>
      </c>
    </row>
    <row r="1444" customFormat="false" ht="15" hidden="false" customHeight="false" outlineLevel="0" collapsed="false">
      <c r="A1444" s="18"/>
      <c r="B1444" s="12"/>
      <c r="C1444" s="13"/>
      <c r="D1444" s="13"/>
      <c r="E1444" s="12"/>
      <c r="F1444" s="14"/>
      <c r="G1444" s="12"/>
      <c r="H1444" s="19" t="str">
        <f aca="false">IF(B1444="","",IFERROR(INDEX(Prodotti!$B$5:$B$504,MATCH(B1444,Prodotti!$A$5:$A$504,0)),"Codice non trovato"))</f>
        <v/>
      </c>
      <c r="I1444" s="17" t="str">
        <f aca="false">IF(OR(D1444="",F1444=""),"",D1444*F1444)</f>
        <v/>
      </c>
      <c r="J1444" s="17" t="str">
        <f aca="false">IF(OR(C1444&lt;&gt;"Scarico",D1444="",F1444="",B1444=""),"",D1444*(F1444-IFERROR(INDEX(Prodotti!$F$5:$F$504,MATCH(B1444,Prodotti!$A$5:$A$504,0)),0)))</f>
        <v/>
      </c>
      <c r="K1444" s="19" t="str">
        <f aca="false">IF(B1444="","",IF(ISNA(MATCH(B1444,Prodotti!$A$5:$A$504,0)),"Codice non trovato",IF(OR(C1444="",D1444=""),"Manca tipo o quantità",IF(C1444="Scarico",IF(SUMIFS($D$5:D1444,$B$5:B1444,B1444,$C$5:C1444,"Carico")-SUMIFS($D$5:D1444,$B$5:B1444,B1444,$C$5:C1444,"Scarico")&lt;0,"Giacenza insufficiente",""),""))))</f>
        <v/>
      </c>
    </row>
    <row r="1445" customFormat="false" ht="15" hidden="false" customHeight="false" outlineLevel="0" collapsed="false">
      <c r="A1445" s="18"/>
      <c r="B1445" s="12"/>
      <c r="C1445" s="13"/>
      <c r="D1445" s="13"/>
      <c r="E1445" s="12"/>
      <c r="F1445" s="14"/>
      <c r="G1445" s="12"/>
      <c r="H1445" s="19" t="str">
        <f aca="false">IF(B1445="","",IFERROR(INDEX(Prodotti!$B$5:$B$504,MATCH(B1445,Prodotti!$A$5:$A$504,0)),"Codice non trovato"))</f>
        <v/>
      </c>
      <c r="I1445" s="17" t="str">
        <f aca="false">IF(OR(D1445="",F1445=""),"",D1445*F1445)</f>
        <v/>
      </c>
      <c r="J1445" s="17" t="str">
        <f aca="false">IF(OR(C1445&lt;&gt;"Scarico",D1445="",F1445="",B1445=""),"",D1445*(F1445-IFERROR(INDEX(Prodotti!$F$5:$F$504,MATCH(B1445,Prodotti!$A$5:$A$504,0)),0)))</f>
        <v/>
      </c>
      <c r="K1445" s="19" t="str">
        <f aca="false">IF(B1445="","",IF(ISNA(MATCH(B1445,Prodotti!$A$5:$A$504,0)),"Codice non trovato",IF(OR(C1445="",D1445=""),"Manca tipo o quantità",IF(C1445="Scarico",IF(SUMIFS($D$5:D1445,$B$5:B1445,B1445,$C$5:C1445,"Carico")-SUMIFS($D$5:D1445,$B$5:B1445,B1445,$C$5:C1445,"Scarico")&lt;0,"Giacenza insufficiente",""),""))))</f>
        <v/>
      </c>
    </row>
    <row r="1446" customFormat="false" ht="15" hidden="false" customHeight="false" outlineLevel="0" collapsed="false">
      <c r="A1446" s="18"/>
      <c r="B1446" s="12"/>
      <c r="C1446" s="13"/>
      <c r="D1446" s="13"/>
      <c r="E1446" s="12"/>
      <c r="F1446" s="14"/>
      <c r="G1446" s="12"/>
      <c r="H1446" s="19" t="str">
        <f aca="false">IF(B1446="","",IFERROR(INDEX(Prodotti!$B$5:$B$504,MATCH(B1446,Prodotti!$A$5:$A$504,0)),"Codice non trovato"))</f>
        <v/>
      </c>
      <c r="I1446" s="17" t="str">
        <f aca="false">IF(OR(D1446="",F1446=""),"",D1446*F1446)</f>
        <v/>
      </c>
      <c r="J1446" s="17" t="str">
        <f aca="false">IF(OR(C1446&lt;&gt;"Scarico",D1446="",F1446="",B1446=""),"",D1446*(F1446-IFERROR(INDEX(Prodotti!$F$5:$F$504,MATCH(B1446,Prodotti!$A$5:$A$504,0)),0)))</f>
        <v/>
      </c>
      <c r="K1446" s="19" t="str">
        <f aca="false">IF(B1446="","",IF(ISNA(MATCH(B1446,Prodotti!$A$5:$A$504,0)),"Codice non trovato",IF(OR(C1446="",D1446=""),"Manca tipo o quantità",IF(C1446="Scarico",IF(SUMIFS($D$5:D1446,$B$5:B1446,B1446,$C$5:C1446,"Carico")-SUMIFS($D$5:D1446,$B$5:B1446,B1446,$C$5:C1446,"Scarico")&lt;0,"Giacenza insufficiente",""),""))))</f>
        <v/>
      </c>
    </row>
    <row r="1447" customFormat="false" ht="15" hidden="false" customHeight="false" outlineLevel="0" collapsed="false">
      <c r="A1447" s="18"/>
      <c r="B1447" s="12"/>
      <c r="C1447" s="13"/>
      <c r="D1447" s="13"/>
      <c r="E1447" s="12"/>
      <c r="F1447" s="14"/>
      <c r="G1447" s="12"/>
      <c r="H1447" s="19" t="str">
        <f aca="false">IF(B1447="","",IFERROR(INDEX(Prodotti!$B$5:$B$504,MATCH(B1447,Prodotti!$A$5:$A$504,0)),"Codice non trovato"))</f>
        <v/>
      </c>
      <c r="I1447" s="17" t="str">
        <f aca="false">IF(OR(D1447="",F1447=""),"",D1447*F1447)</f>
        <v/>
      </c>
      <c r="J1447" s="17" t="str">
        <f aca="false">IF(OR(C1447&lt;&gt;"Scarico",D1447="",F1447="",B1447=""),"",D1447*(F1447-IFERROR(INDEX(Prodotti!$F$5:$F$504,MATCH(B1447,Prodotti!$A$5:$A$504,0)),0)))</f>
        <v/>
      </c>
      <c r="K1447" s="19" t="str">
        <f aca="false">IF(B1447="","",IF(ISNA(MATCH(B1447,Prodotti!$A$5:$A$504,0)),"Codice non trovato",IF(OR(C1447="",D1447=""),"Manca tipo o quantità",IF(C1447="Scarico",IF(SUMIFS($D$5:D1447,$B$5:B1447,B1447,$C$5:C1447,"Carico")-SUMIFS($D$5:D1447,$B$5:B1447,B1447,$C$5:C1447,"Scarico")&lt;0,"Giacenza insufficiente",""),""))))</f>
        <v/>
      </c>
    </row>
    <row r="1448" customFormat="false" ht="15" hidden="false" customHeight="false" outlineLevel="0" collapsed="false">
      <c r="A1448" s="18"/>
      <c r="B1448" s="12"/>
      <c r="C1448" s="13"/>
      <c r="D1448" s="13"/>
      <c r="E1448" s="12"/>
      <c r="F1448" s="14"/>
      <c r="G1448" s="12"/>
      <c r="H1448" s="19" t="str">
        <f aca="false">IF(B1448="","",IFERROR(INDEX(Prodotti!$B$5:$B$504,MATCH(B1448,Prodotti!$A$5:$A$504,0)),"Codice non trovato"))</f>
        <v/>
      </c>
      <c r="I1448" s="17" t="str">
        <f aca="false">IF(OR(D1448="",F1448=""),"",D1448*F1448)</f>
        <v/>
      </c>
      <c r="J1448" s="17" t="str">
        <f aca="false">IF(OR(C1448&lt;&gt;"Scarico",D1448="",F1448="",B1448=""),"",D1448*(F1448-IFERROR(INDEX(Prodotti!$F$5:$F$504,MATCH(B1448,Prodotti!$A$5:$A$504,0)),0)))</f>
        <v/>
      </c>
      <c r="K1448" s="19" t="str">
        <f aca="false">IF(B1448="","",IF(ISNA(MATCH(B1448,Prodotti!$A$5:$A$504,0)),"Codice non trovato",IF(OR(C1448="",D1448=""),"Manca tipo o quantità",IF(C1448="Scarico",IF(SUMIFS($D$5:D1448,$B$5:B1448,B1448,$C$5:C1448,"Carico")-SUMIFS($D$5:D1448,$B$5:B1448,B1448,$C$5:C1448,"Scarico")&lt;0,"Giacenza insufficiente",""),""))))</f>
        <v/>
      </c>
    </row>
    <row r="1449" customFormat="false" ht="15" hidden="false" customHeight="false" outlineLevel="0" collapsed="false">
      <c r="A1449" s="18"/>
      <c r="B1449" s="12"/>
      <c r="C1449" s="13"/>
      <c r="D1449" s="13"/>
      <c r="E1449" s="12"/>
      <c r="F1449" s="14"/>
      <c r="G1449" s="12"/>
      <c r="H1449" s="19" t="str">
        <f aca="false">IF(B1449="","",IFERROR(INDEX(Prodotti!$B$5:$B$504,MATCH(B1449,Prodotti!$A$5:$A$504,0)),"Codice non trovato"))</f>
        <v/>
      </c>
      <c r="I1449" s="17" t="str">
        <f aca="false">IF(OR(D1449="",F1449=""),"",D1449*F1449)</f>
        <v/>
      </c>
      <c r="J1449" s="17" t="str">
        <f aca="false">IF(OR(C1449&lt;&gt;"Scarico",D1449="",F1449="",B1449=""),"",D1449*(F1449-IFERROR(INDEX(Prodotti!$F$5:$F$504,MATCH(B1449,Prodotti!$A$5:$A$504,0)),0)))</f>
        <v/>
      </c>
      <c r="K1449" s="19" t="str">
        <f aca="false">IF(B1449="","",IF(ISNA(MATCH(B1449,Prodotti!$A$5:$A$504,0)),"Codice non trovato",IF(OR(C1449="",D1449=""),"Manca tipo o quantità",IF(C1449="Scarico",IF(SUMIFS($D$5:D1449,$B$5:B1449,B1449,$C$5:C1449,"Carico")-SUMIFS($D$5:D1449,$B$5:B1449,B1449,$C$5:C1449,"Scarico")&lt;0,"Giacenza insufficiente",""),""))))</f>
        <v/>
      </c>
    </row>
    <row r="1450" customFormat="false" ht="15" hidden="false" customHeight="false" outlineLevel="0" collapsed="false">
      <c r="A1450" s="18"/>
      <c r="B1450" s="12"/>
      <c r="C1450" s="13"/>
      <c r="D1450" s="13"/>
      <c r="E1450" s="12"/>
      <c r="F1450" s="14"/>
      <c r="G1450" s="12"/>
      <c r="H1450" s="19" t="str">
        <f aca="false">IF(B1450="","",IFERROR(INDEX(Prodotti!$B$5:$B$504,MATCH(B1450,Prodotti!$A$5:$A$504,0)),"Codice non trovato"))</f>
        <v/>
      </c>
      <c r="I1450" s="17" t="str">
        <f aca="false">IF(OR(D1450="",F1450=""),"",D1450*F1450)</f>
        <v/>
      </c>
      <c r="J1450" s="17" t="str">
        <f aca="false">IF(OR(C1450&lt;&gt;"Scarico",D1450="",F1450="",B1450=""),"",D1450*(F1450-IFERROR(INDEX(Prodotti!$F$5:$F$504,MATCH(B1450,Prodotti!$A$5:$A$504,0)),0)))</f>
        <v/>
      </c>
      <c r="K1450" s="19" t="str">
        <f aca="false">IF(B1450="","",IF(ISNA(MATCH(B1450,Prodotti!$A$5:$A$504,0)),"Codice non trovato",IF(OR(C1450="",D1450=""),"Manca tipo o quantità",IF(C1450="Scarico",IF(SUMIFS($D$5:D1450,$B$5:B1450,B1450,$C$5:C1450,"Carico")-SUMIFS($D$5:D1450,$B$5:B1450,B1450,$C$5:C1450,"Scarico")&lt;0,"Giacenza insufficiente",""),""))))</f>
        <v/>
      </c>
    </row>
    <row r="1451" customFormat="false" ht="15" hidden="false" customHeight="false" outlineLevel="0" collapsed="false">
      <c r="A1451" s="18"/>
      <c r="B1451" s="12"/>
      <c r="C1451" s="13"/>
      <c r="D1451" s="13"/>
      <c r="E1451" s="12"/>
      <c r="F1451" s="14"/>
      <c r="G1451" s="12"/>
      <c r="H1451" s="19" t="str">
        <f aca="false">IF(B1451="","",IFERROR(INDEX(Prodotti!$B$5:$B$504,MATCH(B1451,Prodotti!$A$5:$A$504,0)),"Codice non trovato"))</f>
        <v/>
      </c>
      <c r="I1451" s="17" t="str">
        <f aca="false">IF(OR(D1451="",F1451=""),"",D1451*F1451)</f>
        <v/>
      </c>
      <c r="J1451" s="17" t="str">
        <f aca="false">IF(OR(C1451&lt;&gt;"Scarico",D1451="",F1451="",B1451=""),"",D1451*(F1451-IFERROR(INDEX(Prodotti!$F$5:$F$504,MATCH(B1451,Prodotti!$A$5:$A$504,0)),0)))</f>
        <v/>
      </c>
      <c r="K1451" s="19" t="str">
        <f aca="false">IF(B1451="","",IF(ISNA(MATCH(B1451,Prodotti!$A$5:$A$504,0)),"Codice non trovato",IF(OR(C1451="",D1451=""),"Manca tipo o quantità",IF(C1451="Scarico",IF(SUMIFS($D$5:D1451,$B$5:B1451,B1451,$C$5:C1451,"Carico")-SUMIFS($D$5:D1451,$B$5:B1451,B1451,$C$5:C1451,"Scarico")&lt;0,"Giacenza insufficiente",""),""))))</f>
        <v/>
      </c>
    </row>
    <row r="1452" customFormat="false" ht="15" hidden="false" customHeight="false" outlineLevel="0" collapsed="false">
      <c r="A1452" s="18"/>
      <c r="B1452" s="12"/>
      <c r="C1452" s="13"/>
      <c r="D1452" s="13"/>
      <c r="E1452" s="12"/>
      <c r="F1452" s="14"/>
      <c r="G1452" s="12"/>
      <c r="H1452" s="19" t="str">
        <f aca="false">IF(B1452="","",IFERROR(INDEX(Prodotti!$B$5:$B$504,MATCH(B1452,Prodotti!$A$5:$A$504,0)),"Codice non trovato"))</f>
        <v/>
      </c>
      <c r="I1452" s="17" t="str">
        <f aca="false">IF(OR(D1452="",F1452=""),"",D1452*F1452)</f>
        <v/>
      </c>
      <c r="J1452" s="17" t="str">
        <f aca="false">IF(OR(C1452&lt;&gt;"Scarico",D1452="",F1452="",B1452=""),"",D1452*(F1452-IFERROR(INDEX(Prodotti!$F$5:$F$504,MATCH(B1452,Prodotti!$A$5:$A$504,0)),0)))</f>
        <v/>
      </c>
      <c r="K1452" s="19" t="str">
        <f aca="false">IF(B1452="","",IF(ISNA(MATCH(B1452,Prodotti!$A$5:$A$504,0)),"Codice non trovato",IF(OR(C1452="",D1452=""),"Manca tipo o quantità",IF(C1452="Scarico",IF(SUMIFS($D$5:D1452,$B$5:B1452,B1452,$C$5:C1452,"Carico")-SUMIFS($D$5:D1452,$B$5:B1452,B1452,$C$5:C1452,"Scarico")&lt;0,"Giacenza insufficiente",""),""))))</f>
        <v/>
      </c>
    </row>
    <row r="1453" customFormat="false" ht="15" hidden="false" customHeight="false" outlineLevel="0" collapsed="false">
      <c r="A1453" s="18"/>
      <c r="B1453" s="12"/>
      <c r="C1453" s="13"/>
      <c r="D1453" s="13"/>
      <c r="E1453" s="12"/>
      <c r="F1453" s="14"/>
      <c r="G1453" s="12"/>
      <c r="H1453" s="19" t="str">
        <f aca="false">IF(B1453="","",IFERROR(INDEX(Prodotti!$B$5:$B$504,MATCH(B1453,Prodotti!$A$5:$A$504,0)),"Codice non trovato"))</f>
        <v/>
      </c>
      <c r="I1453" s="17" t="str">
        <f aca="false">IF(OR(D1453="",F1453=""),"",D1453*F1453)</f>
        <v/>
      </c>
      <c r="J1453" s="17" t="str">
        <f aca="false">IF(OR(C1453&lt;&gt;"Scarico",D1453="",F1453="",B1453=""),"",D1453*(F1453-IFERROR(INDEX(Prodotti!$F$5:$F$504,MATCH(B1453,Prodotti!$A$5:$A$504,0)),0)))</f>
        <v/>
      </c>
      <c r="K1453" s="19" t="str">
        <f aca="false">IF(B1453="","",IF(ISNA(MATCH(B1453,Prodotti!$A$5:$A$504,0)),"Codice non trovato",IF(OR(C1453="",D1453=""),"Manca tipo o quantità",IF(C1453="Scarico",IF(SUMIFS($D$5:D1453,$B$5:B1453,B1453,$C$5:C1453,"Carico")-SUMIFS($D$5:D1453,$B$5:B1453,B1453,$C$5:C1453,"Scarico")&lt;0,"Giacenza insufficiente",""),""))))</f>
        <v/>
      </c>
    </row>
    <row r="1454" customFormat="false" ht="15" hidden="false" customHeight="false" outlineLevel="0" collapsed="false">
      <c r="A1454" s="18"/>
      <c r="B1454" s="12"/>
      <c r="C1454" s="13"/>
      <c r="D1454" s="13"/>
      <c r="E1454" s="12"/>
      <c r="F1454" s="14"/>
      <c r="G1454" s="12"/>
      <c r="H1454" s="19" t="str">
        <f aca="false">IF(B1454="","",IFERROR(INDEX(Prodotti!$B$5:$B$504,MATCH(B1454,Prodotti!$A$5:$A$504,0)),"Codice non trovato"))</f>
        <v/>
      </c>
      <c r="I1454" s="17" t="str">
        <f aca="false">IF(OR(D1454="",F1454=""),"",D1454*F1454)</f>
        <v/>
      </c>
      <c r="J1454" s="17" t="str">
        <f aca="false">IF(OR(C1454&lt;&gt;"Scarico",D1454="",F1454="",B1454=""),"",D1454*(F1454-IFERROR(INDEX(Prodotti!$F$5:$F$504,MATCH(B1454,Prodotti!$A$5:$A$504,0)),0)))</f>
        <v/>
      </c>
      <c r="K1454" s="19" t="str">
        <f aca="false">IF(B1454="","",IF(ISNA(MATCH(B1454,Prodotti!$A$5:$A$504,0)),"Codice non trovato",IF(OR(C1454="",D1454=""),"Manca tipo o quantità",IF(C1454="Scarico",IF(SUMIFS($D$5:D1454,$B$5:B1454,B1454,$C$5:C1454,"Carico")-SUMIFS($D$5:D1454,$B$5:B1454,B1454,$C$5:C1454,"Scarico")&lt;0,"Giacenza insufficiente",""),""))))</f>
        <v/>
      </c>
    </row>
    <row r="1455" customFormat="false" ht="15" hidden="false" customHeight="false" outlineLevel="0" collapsed="false">
      <c r="A1455" s="18"/>
      <c r="B1455" s="12"/>
      <c r="C1455" s="13"/>
      <c r="D1455" s="13"/>
      <c r="E1455" s="12"/>
      <c r="F1455" s="14"/>
      <c r="G1455" s="12"/>
      <c r="H1455" s="19" t="str">
        <f aca="false">IF(B1455="","",IFERROR(INDEX(Prodotti!$B$5:$B$504,MATCH(B1455,Prodotti!$A$5:$A$504,0)),"Codice non trovato"))</f>
        <v/>
      </c>
      <c r="I1455" s="17" t="str">
        <f aca="false">IF(OR(D1455="",F1455=""),"",D1455*F1455)</f>
        <v/>
      </c>
      <c r="J1455" s="17" t="str">
        <f aca="false">IF(OR(C1455&lt;&gt;"Scarico",D1455="",F1455="",B1455=""),"",D1455*(F1455-IFERROR(INDEX(Prodotti!$F$5:$F$504,MATCH(B1455,Prodotti!$A$5:$A$504,0)),0)))</f>
        <v/>
      </c>
      <c r="K1455" s="19" t="str">
        <f aca="false">IF(B1455="","",IF(ISNA(MATCH(B1455,Prodotti!$A$5:$A$504,0)),"Codice non trovato",IF(OR(C1455="",D1455=""),"Manca tipo o quantità",IF(C1455="Scarico",IF(SUMIFS($D$5:D1455,$B$5:B1455,B1455,$C$5:C1455,"Carico")-SUMIFS($D$5:D1455,$B$5:B1455,B1455,$C$5:C1455,"Scarico")&lt;0,"Giacenza insufficiente",""),""))))</f>
        <v/>
      </c>
    </row>
    <row r="1456" customFormat="false" ht="15" hidden="false" customHeight="false" outlineLevel="0" collapsed="false">
      <c r="A1456" s="18"/>
      <c r="B1456" s="12"/>
      <c r="C1456" s="13"/>
      <c r="D1456" s="13"/>
      <c r="E1456" s="12"/>
      <c r="F1456" s="14"/>
      <c r="G1456" s="12"/>
      <c r="H1456" s="19" t="str">
        <f aca="false">IF(B1456="","",IFERROR(INDEX(Prodotti!$B$5:$B$504,MATCH(B1456,Prodotti!$A$5:$A$504,0)),"Codice non trovato"))</f>
        <v/>
      </c>
      <c r="I1456" s="17" t="str">
        <f aca="false">IF(OR(D1456="",F1456=""),"",D1456*F1456)</f>
        <v/>
      </c>
      <c r="J1456" s="17" t="str">
        <f aca="false">IF(OR(C1456&lt;&gt;"Scarico",D1456="",F1456="",B1456=""),"",D1456*(F1456-IFERROR(INDEX(Prodotti!$F$5:$F$504,MATCH(B1456,Prodotti!$A$5:$A$504,0)),0)))</f>
        <v/>
      </c>
      <c r="K1456" s="19" t="str">
        <f aca="false">IF(B1456="","",IF(ISNA(MATCH(B1456,Prodotti!$A$5:$A$504,0)),"Codice non trovato",IF(OR(C1456="",D1456=""),"Manca tipo o quantità",IF(C1456="Scarico",IF(SUMIFS($D$5:D1456,$B$5:B1456,B1456,$C$5:C1456,"Carico")-SUMIFS($D$5:D1456,$B$5:B1456,B1456,$C$5:C1456,"Scarico")&lt;0,"Giacenza insufficiente",""),""))))</f>
        <v/>
      </c>
    </row>
    <row r="1457" customFormat="false" ht="15" hidden="false" customHeight="false" outlineLevel="0" collapsed="false">
      <c r="A1457" s="18"/>
      <c r="B1457" s="12"/>
      <c r="C1457" s="13"/>
      <c r="D1457" s="13"/>
      <c r="E1457" s="12"/>
      <c r="F1457" s="14"/>
      <c r="G1457" s="12"/>
      <c r="H1457" s="19" t="str">
        <f aca="false">IF(B1457="","",IFERROR(INDEX(Prodotti!$B$5:$B$504,MATCH(B1457,Prodotti!$A$5:$A$504,0)),"Codice non trovato"))</f>
        <v/>
      </c>
      <c r="I1457" s="17" t="str">
        <f aca="false">IF(OR(D1457="",F1457=""),"",D1457*F1457)</f>
        <v/>
      </c>
      <c r="J1457" s="17" t="str">
        <f aca="false">IF(OR(C1457&lt;&gt;"Scarico",D1457="",F1457="",B1457=""),"",D1457*(F1457-IFERROR(INDEX(Prodotti!$F$5:$F$504,MATCH(B1457,Prodotti!$A$5:$A$504,0)),0)))</f>
        <v/>
      </c>
      <c r="K1457" s="19" t="str">
        <f aca="false">IF(B1457="","",IF(ISNA(MATCH(B1457,Prodotti!$A$5:$A$504,0)),"Codice non trovato",IF(OR(C1457="",D1457=""),"Manca tipo o quantità",IF(C1457="Scarico",IF(SUMIFS($D$5:D1457,$B$5:B1457,B1457,$C$5:C1457,"Carico")-SUMIFS($D$5:D1457,$B$5:B1457,B1457,$C$5:C1457,"Scarico")&lt;0,"Giacenza insufficiente",""),""))))</f>
        <v/>
      </c>
    </row>
    <row r="1458" customFormat="false" ht="15" hidden="false" customHeight="false" outlineLevel="0" collapsed="false">
      <c r="A1458" s="18"/>
      <c r="B1458" s="12"/>
      <c r="C1458" s="13"/>
      <c r="D1458" s="13"/>
      <c r="E1458" s="12"/>
      <c r="F1458" s="14"/>
      <c r="G1458" s="12"/>
      <c r="H1458" s="19" t="str">
        <f aca="false">IF(B1458="","",IFERROR(INDEX(Prodotti!$B$5:$B$504,MATCH(B1458,Prodotti!$A$5:$A$504,0)),"Codice non trovato"))</f>
        <v/>
      </c>
      <c r="I1458" s="17" t="str">
        <f aca="false">IF(OR(D1458="",F1458=""),"",D1458*F1458)</f>
        <v/>
      </c>
      <c r="J1458" s="17" t="str">
        <f aca="false">IF(OR(C1458&lt;&gt;"Scarico",D1458="",F1458="",B1458=""),"",D1458*(F1458-IFERROR(INDEX(Prodotti!$F$5:$F$504,MATCH(B1458,Prodotti!$A$5:$A$504,0)),0)))</f>
        <v/>
      </c>
      <c r="K1458" s="19" t="str">
        <f aca="false">IF(B1458="","",IF(ISNA(MATCH(B1458,Prodotti!$A$5:$A$504,0)),"Codice non trovato",IF(OR(C1458="",D1458=""),"Manca tipo o quantità",IF(C1458="Scarico",IF(SUMIFS($D$5:D1458,$B$5:B1458,B1458,$C$5:C1458,"Carico")-SUMIFS($D$5:D1458,$B$5:B1458,B1458,$C$5:C1458,"Scarico")&lt;0,"Giacenza insufficiente",""),""))))</f>
        <v/>
      </c>
    </row>
    <row r="1459" customFormat="false" ht="15" hidden="false" customHeight="false" outlineLevel="0" collapsed="false">
      <c r="A1459" s="18"/>
      <c r="B1459" s="12"/>
      <c r="C1459" s="13"/>
      <c r="D1459" s="13"/>
      <c r="E1459" s="12"/>
      <c r="F1459" s="14"/>
      <c r="G1459" s="12"/>
      <c r="H1459" s="19" t="str">
        <f aca="false">IF(B1459="","",IFERROR(INDEX(Prodotti!$B$5:$B$504,MATCH(B1459,Prodotti!$A$5:$A$504,0)),"Codice non trovato"))</f>
        <v/>
      </c>
      <c r="I1459" s="17" t="str">
        <f aca="false">IF(OR(D1459="",F1459=""),"",D1459*F1459)</f>
        <v/>
      </c>
      <c r="J1459" s="17" t="str">
        <f aca="false">IF(OR(C1459&lt;&gt;"Scarico",D1459="",F1459="",B1459=""),"",D1459*(F1459-IFERROR(INDEX(Prodotti!$F$5:$F$504,MATCH(B1459,Prodotti!$A$5:$A$504,0)),0)))</f>
        <v/>
      </c>
      <c r="K1459" s="19" t="str">
        <f aca="false">IF(B1459="","",IF(ISNA(MATCH(B1459,Prodotti!$A$5:$A$504,0)),"Codice non trovato",IF(OR(C1459="",D1459=""),"Manca tipo o quantità",IF(C1459="Scarico",IF(SUMIFS($D$5:D1459,$B$5:B1459,B1459,$C$5:C1459,"Carico")-SUMIFS($D$5:D1459,$B$5:B1459,B1459,$C$5:C1459,"Scarico")&lt;0,"Giacenza insufficiente",""),""))))</f>
        <v/>
      </c>
    </row>
    <row r="1460" customFormat="false" ht="15" hidden="false" customHeight="false" outlineLevel="0" collapsed="false">
      <c r="A1460" s="18"/>
      <c r="B1460" s="12"/>
      <c r="C1460" s="13"/>
      <c r="D1460" s="13"/>
      <c r="E1460" s="12"/>
      <c r="F1460" s="14"/>
      <c r="G1460" s="12"/>
      <c r="H1460" s="19" t="str">
        <f aca="false">IF(B1460="","",IFERROR(INDEX(Prodotti!$B$5:$B$504,MATCH(B1460,Prodotti!$A$5:$A$504,0)),"Codice non trovato"))</f>
        <v/>
      </c>
      <c r="I1460" s="17" t="str">
        <f aca="false">IF(OR(D1460="",F1460=""),"",D1460*F1460)</f>
        <v/>
      </c>
      <c r="J1460" s="17" t="str">
        <f aca="false">IF(OR(C1460&lt;&gt;"Scarico",D1460="",F1460="",B1460=""),"",D1460*(F1460-IFERROR(INDEX(Prodotti!$F$5:$F$504,MATCH(B1460,Prodotti!$A$5:$A$504,0)),0)))</f>
        <v/>
      </c>
      <c r="K1460" s="19" t="str">
        <f aca="false">IF(B1460="","",IF(ISNA(MATCH(B1460,Prodotti!$A$5:$A$504,0)),"Codice non trovato",IF(OR(C1460="",D1460=""),"Manca tipo o quantità",IF(C1460="Scarico",IF(SUMIFS($D$5:D1460,$B$5:B1460,B1460,$C$5:C1460,"Carico")-SUMIFS($D$5:D1460,$B$5:B1460,B1460,$C$5:C1460,"Scarico")&lt;0,"Giacenza insufficiente",""),""))))</f>
        <v/>
      </c>
    </row>
    <row r="1461" customFormat="false" ht="15" hidden="false" customHeight="false" outlineLevel="0" collapsed="false">
      <c r="A1461" s="18"/>
      <c r="B1461" s="12"/>
      <c r="C1461" s="13"/>
      <c r="D1461" s="13"/>
      <c r="E1461" s="12"/>
      <c r="F1461" s="14"/>
      <c r="G1461" s="12"/>
      <c r="H1461" s="19" t="str">
        <f aca="false">IF(B1461="","",IFERROR(INDEX(Prodotti!$B$5:$B$504,MATCH(B1461,Prodotti!$A$5:$A$504,0)),"Codice non trovato"))</f>
        <v/>
      </c>
      <c r="I1461" s="17" t="str">
        <f aca="false">IF(OR(D1461="",F1461=""),"",D1461*F1461)</f>
        <v/>
      </c>
      <c r="J1461" s="17" t="str">
        <f aca="false">IF(OR(C1461&lt;&gt;"Scarico",D1461="",F1461="",B1461=""),"",D1461*(F1461-IFERROR(INDEX(Prodotti!$F$5:$F$504,MATCH(B1461,Prodotti!$A$5:$A$504,0)),0)))</f>
        <v/>
      </c>
      <c r="K1461" s="19" t="str">
        <f aca="false">IF(B1461="","",IF(ISNA(MATCH(B1461,Prodotti!$A$5:$A$504,0)),"Codice non trovato",IF(OR(C1461="",D1461=""),"Manca tipo o quantità",IF(C1461="Scarico",IF(SUMIFS($D$5:D1461,$B$5:B1461,B1461,$C$5:C1461,"Carico")-SUMIFS($D$5:D1461,$B$5:B1461,B1461,$C$5:C1461,"Scarico")&lt;0,"Giacenza insufficiente",""),""))))</f>
        <v/>
      </c>
    </row>
    <row r="1462" customFormat="false" ht="15" hidden="false" customHeight="false" outlineLevel="0" collapsed="false">
      <c r="A1462" s="18"/>
      <c r="B1462" s="12"/>
      <c r="C1462" s="13"/>
      <c r="D1462" s="13"/>
      <c r="E1462" s="12"/>
      <c r="F1462" s="14"/>
      <c r="G1462" s="12"/>
      <c r="H1462" s="19" t="str">
        <f aca="false">IF(B1462="","",IFERROR(INDEX(Prodotti!$B$5:$B$504,MATCH(B1462,Prodotti!$A$5:$A$504,0)),"Codice non trovato"))</f>
        <v/>
      </c>
      <c r="I1462" s="17" t="str">
        <f aca="false">IF(OR(D1462="",F1462=""),"",D1462*F1462)</f>
        <v/>
      </c>
      <c r="J1462" s="17" t="str">
        <f aca="false">IF(OR(C1462&lt;&gt;"Scarico",D1462="",F1462="",B1462=""),"",D1462*(F1462-IFERROR(INDEX(Prodotti!$F$5:$F$504,MATCH(B1462,Prodotti!$A$5:$A$504,0)),0)))</f>
        <v/>
      </c>
      <c r="K1462" s="19" t="str">
        <f aca="false">IF(B1462="","",IF(ISNA(MATCH(B1462,Prodotti!$A$5:$A$504,0)),"Codice non trovato",IF(OR(C1462="",D1462=""),"Manca tipo o quantità",IF(C1462="Scarico",IF(SUMIFS($D$5:D1462,$B$5:B1462,B1462,$C$5:C1462,"Carico")-SUMIFS($D$5:D1462,$B$5:B1462,B1462,$C$5:C1462,"Scarico")&lt;0,"Giacenza insufficiente",""),""))))</f>
        <v/>
      </c>
    </row>
    <row r="1463" customFormat="false" ht="15" hidden="false" customHeight="false" outlineLevel="0" collapsed="false">
      <c r="A1463" s="18"/>
      <c r="B1463" s="12"/>
      <c r="C1463" s="13"/>
      <c r="D1463" s="13"/>
      <c r="E1463" s="12"/>
      <c r="F1463" s="14"/>
      <c r="G1463" s="12"/>
      <c r="H1463" s="19" t="str">
        <f aca="false">IF(B1463="","",IFERROR(INDEX(Prodotti!$B$5:$B$504,MATCH(B1463,Prodotti!$A$5:$A$504,0)),"Codice non trovato"))</f>
        <v/>
      </c>
      <c r="I1463" s="17" t="str">
        <f aca="false">IF(OR(D1463="",F1463=""),"",D1463*F1463)</f>
        <v/>
      </c>
      <c r="J1463" s="17" t="str">
        <f aca="false">IF(OR(C1463&lt;&gt;"Scarico",D1463="",F1463="",B1463=""),"",D1463*(F1463-IFERROR(INDEX(Prodotti!$F$5:$F$504,MATCH(B1463,Prodotti!$A$5:$A$504,0)),0)))</f>
        <v/>
      </c>
      <c r="K1463" s="19" t="str">
        <f aca="false">IF(B1463="","",IF(ISNA(MATCH(B1463,Prodotti!$A$5:$A$504,0)),"Codice non trovato",IF(OR(C1463="",D1463=""),"Manca tipo o quantità",IF(C1463="Scarico",IF(SUMIFS($D$5:D1463,$B$5:B1463,B1463,$C$5:C1463,"Carico")-SUMIFS($D$5:D1463,$B$5:B1463,B1463,$C$5:C1463,"Scarico")&lt;0,"Giacenza insufficiente",""),""))))</f>
        <v/>
      </c>
    </row>
    <row r="1464" customFormat="false" ht="15" hidden="false" customHeight="false" outlineLevel="0" collapsed="false">
      <c r="A1464" s="18"/>
      <c r="B1464" s="12"/>
      <c r="C1464" s="13"/>
      <c r="D1464" s="13"/>
      <c r="E1464" s="12"/>
      <c r="F1464" s="14"/>
      <c r="G1464" s="12"/>
      <c r="H1464" s="19" t="str">
        <f aca="false">IF(B1464="","",IFERROR(INDEX(Prodotti!$B$5:$B$504,MATCH(B1464,Prodotti!$A$5:$A$504,0)),"Codice non trovato"))</f>
        <v/>
      </c>
      <c r="I1464" s="17" t="str">
        <f aca="false">IF(OR(D1464="",F1464=""),"",D1464*F1464)</f>
        <v/>
      </c>
      <c r="J1464" s="17" t="str">
        <f aca="false">IF(OR(C1464&lt;&gt;"Scarico",D1464="",F1464="",B1464=""),"",D1464*(F1464-IFERROR(INDEX(Prodotti!$F$5:$F$504,MATCH(B1464,Prodotti!$A$5:$A$504,0)),0)))</f>
        <v/>
      </c>
      <c r="K1464" s="19" t="str">
        <f aca="false">IF(B1464="","",IF(ISNA(MATCH(B1464,Prodotti!$A$5:$A$504,0)),"Codice non trovato",IF(OR(C1464="",D1464=""),"Manca tipo o quantità",IF(C1464="Scarico",IF(SUMIFS($D$5:D1464,$B$5:B1464,B1464,$C$5:C1464,"Carico")-SUMIFS($D$5:D1464,$B$5:B1464,B1464,$C$5:C1464,"Scarico")&lt;0,"Giacenza insufficiente",""),""))))</f>
        <v/>
      </c>
    </row>
    <row r="1465" customFormat="false" ht="15" hidden="false" customHeight="false" outlineLevel="0" collapsed="false">
      <c r="A1465" s="18"/>
      <c r="B1465" s="12"/>
      <c r="C1465" s="13"/>
      <c r="D1465" s="13"/>
      <c r="E1465" s="12"/>
      <c r="F1465" s="14"/>
      <c r="G1465" s="12"/>
      <c r="H1465" s="19" t="str">
        <f aca="false">IF(B1465="","",IFERROR(INDEX(Prodotti!$B$5:$B$504,MATCH(B1465,Prodotti!$A$5:$A$504,0)),"Codice non trovato"))</f>
        <v/>
      </c>
      <c r="I1465" s="17" t="str">
        <f aca="false">IF(OR(D1465="",F1465=""),"",D1465*F1465)</f>
        <v/>
      </c>
      <c r="J1465" s="17" t="str">
        <f aca="false">IF(OR(C1465&lt;&gt;"Scarico",D1465="",F1465="",B1465=""),"",D1465*(F1465-IFERROR(INDEX(Prodotti!$F$5:$F$504,MATCH(B1465,Prodotti!$A$5:$A$504,0)),0)))</f>
        <v/>
      </c>
      <c r="K1465" s="19" t="str">
        <f aca="false">IF(B1465="","",IF(ISNA(MATCH(B1465,Prodotti!$A$5:$A$504,0)),"Codice non trovato",IF(OR(C1465="",D1465=""),"Manca tipo o quantità",IF(C1465="Scarico",IF(SUMIFS($D$5:D1465,$B$5:B1465,B1465,$C$5:C1465,"Carico")-SUMIFS($D$5:D1465,$B$5:B1465,B1465,$C$5:C1465,"Scarico")&lt;0,"Giacenza insufficiente",""),""))))</f>
        <v/>
      </c>
    </row>
    <row r="1466" customFormat="false" ht="15" hidden="false" customHeight="false" outlineLevel="0" collapsed="false">
      <c r="A1466" s="18"/>
      <c r="B1466" s="12"/>
      <c r="C1466" s="13"/>
      <c r="D1466" s="13"/>
      <c r="E1466" s="12"/>
      <c r="F1466" s="14"/>
      <c r="G1466" s="12"/>
      <c r="H1466" s="19" t="str">
        <f aca="false">IF(B1466="","",IFERROR(INDEX(Prodotti!$B$5:$B$504,MATCH(B1466,Prodotti!$A$5:$A$504,0)),"Codice non trovato"))</f>
        <v/>
      </c>
      <c r="I1466" s="17" t="str">
        <f aca="false">IF(OR(D1466="",F1466=""),"",D1466*F1466)</f>
        <v/>
      </c>
      <c r="J1466" s="17" t="str">
        <f aca="false">IF(OR(C1466&lt;&gt;"Scarico",D1466="",F1466="",B1466=""),"",D1466*(F1466-IFERROR(INDEX(Prodotti!$F$5:$F$504,MATCH(B1466,Prodotti!$A$5:$A$504,0)),0)))</f>
        <v/>
      </c>
      <c r="K1466" s="19" t="str">
        <f aca="false">IF(B1466="","",IF(ISNA(MATCH(B1466,Prodotti!$A$5:$A$504,0)),"Codice non trovato",IF(OR(C1466="",D1466=""),"Manca tipo o quantità",IF(C1466="Scarico",IF(SUMIFS($D$5:D1466,$B$5:B1466,B1466,$C$5:C1466,"Carico")-SUMIFS($D$5:D1466,$B$5:B1466,B1466,$C$5:C1466,"Scarico")&lt;0,"Giacenza insufficiente",""),""))))</f>
        <v/>
      </c>
    </row>
    <row r="1467" customFormat="false" ht="15" hidden="false" customHeight="false" outlineLevel="0" collapsed="false">
      <c r="A1467" s="18"/>
      <c r="B1467" s="12"/>
      <c r="C1467" s="13"/>
      <c r="D1467" s="13"/>
      <c r="E1467" s="12"/>
      <c r="F1467" s="14"/>
      <c r="G1467" s="12"/>
      <c r="H1467" s="19" t="str">
        <f aca="false">IF(B1467="","",IFERROR(INDEX(Prodotti!$B$5:$B$504,MATCH(B1467,Prodotti!$A$5:$A$504,0)),"Codice non trovato"))</f>
        <v/>
      </c>
      <c r="I1467" s="17" t="str">
        <f aca="false">IF(OR(D1467="",F1467=""),"",D1467*F1467)</f>
        <v/>
      </c>
      <c r="J1467" s="17" t="str">
        <f aca="false">IF(OR(C1467&lt;&gt;"Scarico",D1467="",F1467="",B1467=""),"",D1467*(F1467-IFERROR(INDEX(Prodotti!$F$5:$F$504,MATCH(B1467,Prodotti!$A$5:$A$504,0)),0)))</f>
        <v/>
      </c>
      <c r="K1467" s="19" t="str">
        <f aca="false">IF(B1467="","",IF(ISNA(MATCH(B1467,Prodotti!$A$5:$A$504,0)),"Codice non trovato",IF(OR(C1467="",D1467=""),"Manca tipo o quantità",IF(C1467="Scarico",IF(SUMIFS($D$5:D1467,$B$5:B1467,B1467,$C$5:C1467,"Carico")-SUMIFS($D$5:D1467,$B$5:B1467,B1467,$C$5:C1467,"Scarico")&lt;0,"Giacenza insufficiente",""),""))))</f>
        <v/>
      </c>
    </row>
    <row r="1468" customFormat="false" ht="15" hidden="false" customHeight="false" outlineLevel="0" collapsed="false">
      <c r="A1468" s="18"/>
      <c r="B1468" s="12"/>
      <c r="C1468" s="13"/>
      <c r="D1468" s="13"/>
      <c r="E1468" s="12"/>
      <c r="F1468" s="14"/>
      <c r="G1468" s="12"/>
      <c r="H1468" s="19" t="str">
        <f aca="false">IF(B1468="","",IFERROR(INDEX(Prodotti!$B$5:$B$504,MATCH(B1468,Prodotti!$A$5:$A$504,0)),"Codice non trovato"))</f>
        <v/>
      </c>
      <c r="I1468" s="17" t="str">
        <f aca="false">IF(OR(D1468="",F1468=""),"",D1468*F1468)</f>
        <v/>
      </c>
      <c r="J1468" s="17" t="str">
        <f aca="false">IF(OR(C1468&lt;&gt;"Scarico",D1468="",F1468="",B1468=""),"",D1468*(F1468-IFERROR(INDEX(Prodotti!$F$5:$F$504,MATCH(B1468,Prodotti!$A$5:$A$504,0)),0)))</f>
        <v/>
      </c>
      <c r="K1468" s="19" t="str">
        <f aca="false">IF(B1468="","",IF(ISNA(MATCH(B1468,Prodotti!$A$5:$A$504,0)),"Codice non trovato",IF(OR(C1468="",D1468=""),"Manca tipo o quantità",IF(C1468="Scarico",IF(SUMIFS($D$5:D1468,$B$5:B1468,B1468,$C$5:C1468,"Carico")-SUMIFS($D$5:D1468,$B$5:B1468,B1468,$C$5:C1468,"Scarico")&lt;0,"Giacenza insufficiente",""),""))))</f>
        <v/>
      </c>
    </row>
    <row r="1469" customFormat="false" ht="15" hidden="false" customHeight="false" outlineLevel="0" collapsed="false">
      <c r="A1469" s="18"/>
      <c r="B1469" s="12"/>
      <c r="C1469" s="13"/>
      <c r="D1469" s="13"/>
      <c r="E1469" s="12"/>
      <c r="F1469" s="14"/>
      <c r="G1469" s="12"/>
      <c r="H1469" s="19" t="str">
        <f aca="false">IF(B1469="","",IFERROR(INDEX(Prodotti!$B$5:$B$504,MATCH(B1469,Prodotti!$A$5:$A$504,0)),"Codice non trovato"))</f>
        <v/>
      </c>
      <c r="I1469" s="17" t="str">
        <f aca="false">IF(OR(D1469="",F1469=""),"",D1469*F1469)</f>
        <v/>
      </c>
      <c r="J1469" s="17" t="str">
        <f aca="false">IF(OR(C1469&lt;&gt;"Scarico",D1469="",F1469="",B1469=""),"",D1469*(F1469-IFERROR(INDEX(Prodotti!$F$5:$F$504,MATCH(B1469,Prodotti!$A$5:$A$504,0)),0)))</f>
        <v/>
      </c>
      <c r="K1469" s="19" t="str">
        <f aca="false">IF(B1469="","",IF(ISNA(MATCH(B1469,Prodotti!$A$5:$A$504,0)),"Codice non trovato",IF(OR(C1469="",D1469=""),"Manca tipo o quantità",IF(C1469="Scarico",IF(SUMIFS($D$5:D1469,$B$5:B1469,B1469,$C$5:C1469,"Carico")-SUMIFS($D$5:D1469,$B$5:B1469,B1469,$C$5:C1469,"Scarico")&lt;0,"Giacenza insufficiente",""),""))))</f>
        <v/>
      </c>
    </row>
    <row r="1470" customFormat="false" ht="15" hidden="false" customHeight="false" outlineLevel="0" collapsed="false">
      <c r="A1470" s="18"/>
      <c r="B1470" s="12"/>
      <c r="C1470" s="13"/>
      <c r="D1470" s="13"/>
      <c r="E1470" s="12"/>
      <c r="F1470" s="14"/>
      <c r="G1470" s="12"/>
      <c r="H1470" s="19" t="str">
        <f aca="false">IF(B1470="","",IFERROR(INDEX(Prodotti!$B$5:$B$504,MATCH(B1470,Prodotti!$A$5:$A$504,0)),"Codice non trovato"))</f>
        <v/>
      </c>
      <c r="I1470" s="17" t="str">
        <f aca="false">IF(OR(D1470="",F1470=""),"",D1470*F1470)</f>
        <v/>
      </c>
      <c r="J1470" s="17" t="str">
        <f aca="false">IF(OR(C1470&lt;&gt;"Scarico",D1470="",F1470="",B1470=""),"",D1470*(F1470-IFERROR(INDEX(Prodotti!$F$5:$F$504,MATCH(B1470,Prodotti!$A$5:$A$504,0)),0)))</f>
        <v/>
      </c>
      <c r="K1470" s="19" t="str">
        <f aca="false">IF(B1470="","",IF(ISNA(MATCH(B1470,Prodotti!$A$5:$A$504,0)),"Codice non trovato",IF(OR(C1470="",D1470=""),"Manca tipo o quantità",IF(C1470="Scarico",IF(SUMIFS($D$5:D1470,$B$5:B1470,B1470,$C$5:C1470,"Carico")-SUMIFS($D$5:D1470,$B$5:B1470,B1470,$C$5:C1470,"Scarico")&lt;0,"Giacenza insufficiente",""),""))))</f>
        <v/>
      </c>
    </row>
    <row r="1471" customFormat="false" ht="15" hidden="false" customHeight="false" outlineLevel="0" collapsed="false">
      <c r="A1471" s="18"/>
      <c r="B1471" s="12"/>
      <c r="C1471" s="13"/>
      <c r="D1471" s="13"/>
      <c r="E1471" s="12"/>
      <c r="F1471" s="14"/>
      <c r="G1471" s="12"/>
      <c r="H1471" s="19" t="str">
        <f aca="false">IF(B1471="","",IFERROR(INDEX(Prodotti!$B$5:$B$504,MATCH(B1471,Prodotti!$A$5:$A$504,0)),"Codice non trovato"))</f>
        <v/>
      </c>
      <c r="I1471" s="17" t="str">
        <f aca="false">IF(OR(D1471="",F1471=""),"",D1471*F1471)</f>
        <v/>
      </c>
      <c r="J1471" s="17" t="str">
        <f aca="false">IF(OR(C1471&lt;&gt;"Scarico",D1471="",F1471="",B1471=""),"",D1471*(F1471-IFERROR(INDEX(Prodotti!$F$5:$F$504,MATCH(B1471,Prodotti!$A$5:$A$504,0)),0)))</f>
        <v/>
      </c>
      <c r="K1471" s="19" t="str">
        <f aca="false">IF(B1471="","",IF(ISNA(MATCH(B1471,Prodotti!$A$5:$A$504,0)),"Codice non trovato",IF(OR(C1471="",D1471=""),"Manca tipo o quantità",IF(C1471="Scarico",IF(SUMIFS($D$5:D1471,$B$5:B1471,B1471,$C$5:C1471,"Carico")-SUMIFS($D$5:D1471,$B$5:B1471,B1471,$C$5:C1471,"Scarico")&lt;0,"Giacenza insufficiente",""),""))))</f>
        <v/>
      </c>
    </row>
    <row r="1472" customFormat="false" ht="15" hidden="false" customHeight="false" outlineLevel="0" collapsed="false">
      <c r="A1472" s="18"/>
      <c r="B1472" s="12"/>
      <c r="C1472" s="13"/>
      <c r="D1472" s="13"/>
      <c r="E1472" s="12"/>
      <c r="F1472" s="14"/>
      <c r="G1472" s="12"/>
      <c r="H1472" s="19" t="str">
        <f aca="false">IF(B1472="","",IFERROR(INDEX(Prodotti!$B$5:$B$504,MATCH(B1472,Prodotti!$A$5:$A$504,0)),"Codice non trovato"))</f>
        <v/>
      </c>
      <c r="I1472" s="17" t="str">
        <f aca="false">IF(OR(D1472="",F1472=""),"",D1472*F1472)</f>
        <v/>
      </c>
      <c r="J1472" s="17" t="str">
        <f aca="false">IF(OR(C1472&lt;&gt;"Scarico",D1472="",F1472="",B1472=""),"",D1472*(F1472-IFERROR(INDEX(Prodotti!$F$5:$F$504,MATCH(B1472,Prodotti!$A$5:$A$504,0)),0)))</f>
        <v/>
      </c>
      <c r="K1472" s="19" t="str">
        <f aca="false">IF(B1472="","",IF(ISNA(MATCH(B1472,Prodotti!$A$5:$A$504,0)),"Codice non trovato",IF(OR(C1472="",D1472=""),"Manca tipo o quantità",IF(C1472="Scarico",IF(SUMIFS($D$5:D1472,$B$5:B1472,B1472,$C$5:C1472,"Carico")-SUMIFS($D$5:D1472,$B$5:B1472,B1472,$C$5:C1472,"Scarico")&lt;0,"Giacenza insufficiente",""),""))))</f>
        <v/>
      </c>
    </row>
    <row r="1473" customFormat="false" ht="15" hidden="false" customHeight="false" outlineLevel="0" collapsed="false">
      <c r="A1473" s="18"/>
      <c r="B1473" s="12"/>
      <c r="C1473" s="13"/>
      <c r="D1473" s="13"/>
      <c r="E1473" s="12"/>
      <c r="F1473" s="14"/>
      <c r="G1473" s="12"/>
      <c r="H1473" s="19" t="str">
        <f aca="false">IF(B1473="","",IFERROR(INDEX(Prodotti!$B$5:$B$504,MATCH(B1473,Prodotti!$A$5:$A$504,0)),"Codice non trovato"))</f>
        <v/>
      </c>
      <c r="I1473" s="17" t="str">
        <f aca="false">IF(OR(D1473="",F1473=""),"",D1473*F1473)</f>
        <v/>
      </c>
      <c r="J1473" s="17" t="str">
        <f aca="false">IF(OR(C1473&lt;&gt;"Scarico",D1473="",F1473="",B1473=""),"",D1473*(F1473-IFERROR(INDEX(Prodotti!$F$5:$F$504,MATCH(B1473,Prodotti!$A$5:$A$504,0)),0)))</f>
        <v/>
      </c>
      <c r="K1473" s="19" t="str">
        <f aca="false">IF(B1473="","",IF(ISNA(MATCH(B1473,Prodotti!$A$5:$A$504,0)),"Codice non trovato",IF(OR(C1473="",D1473=""),"Manca tipo o quantità",IF(C1473="Scarico",IF(SUMIFS($D$5:D1473,$B$5:B1473,B1473,$C$5:C1473,"Carico")-SUMIFS($D$5:D1473,$B$5:B1473,B1473,$C$5:C1473,"Scarico")&lt;0,"Giacenza insufficiente",""),""))))</f>
        <v/>
      </c>
    </row>
    <row r="1474" customFormat="false" ht="15" hidden="false" customHeight="false" outlineLevel="0" collapsed="false">
      <c r="A1474" s="18"/>
      <c r="B1474" s="12"/>
      <c r="C1474" s="13"/>
      <c r="D1474" s="13"/>
      <c r="E1474" s="12"/>
      <c r="F1474" s="14"/>
      <c r="G1474" s="12"/>
      <c r="H1474" s="19" t="str">
        <f aca="false">IF(B1474="","",IFERROR(INDEX(Prodotti!$B$5:$B$504,MATCH(B1474,Prodotti!$A$5:$A$504,0)),"Codice non trovato"))</f>
        <v/>
      </c>
      <c r="I1474" s="17" t="str">
        <f aca="false">IF(OR(D1474="",F1474=""),"",D1474*F1474)</f>
        <v/>
      </c>
      <c r="J1474" s="17" t="str">
        <f aca="false">IF(OR(C1474&lt;&gt;"Scarico",D1474="",F1474="",B1474=""),"",D1474*(F1474-IFERROR(INDEX(Prodotti!$F$5:$F$504,MATCH(B1474,Prodotti!$A$5:$A$504,0)),0)))</f>
        <v/>
      </c>
      <c r="K1474" s="19" t="str">
        <f aca="false">IF(B1474="","",IF(ISNA(MATCH(B1474,Prodotti!$A$5:$A$504,0)),"Codice non trovato",IF(OR(C1474="",D1474=""),"Manca tipo o quantità",IF(C1474="Scarico",IF(SUMIFS($D$5:D1474,$B$5:B1474,B1474,$C$5:C1474,"Carico")-SUMIFS($D$5:D1474,$B$5:B1474,B1474,$C$5:C1474,"Scarico")&lt;0,"Giacenza insufficiente",""),""))))</f>
        <v/>
      </c>
    </row>
    <row r="1475" customFormat="false" ht="15" hidden="false" customHeight="false" outlineLevel="0" collapsed="false">
      <c r="A1475" s="18"/>
      <c r="B1475" s="12"/>
      <c r="C1475" s="13"/>
      <c r="D1475" s="13"/>
      <c r="E1475" s="12"/>
      <c r="F1475" s="14"/>
      <c r="G1475" s="12"/>
      <c r="H1475" s="19" t="str">
        <f aca="false">IF(B1475="","",IFERROR(INDEX(Prodotti!$B$5:$B$504,MATCH(B1475,Prodotti!$A$5:$A$504,0)),"Codice non trovato"))</f>
        <v/>
      </c>
      <c r="I1475" s="17" t="str">
        <f aca="false">IF(OR(D1475="",F1475=""),"",D1475*F1475)</f>
        <v/>
      </c>
      <c r="J1475" s="17" t="str">
        <f aca="false">IF(OR(C1475&lt;&gt;"Scarico",D1475="",F1475="",B1475=""),"",D1475*(F1475-IFERROR(INDEX(Prodotti!$F$5:$F$504,MATCH(B1475,Prodotti!$A$5:$A$504,0)),0)))</f>
        <v/>
      </c>
      <c r="K1475" s="19" t="str">
        <f aca="false">IF(B1475="","",IF(ISNA(MATCH(B1475,Prodotti!$A$5:$A$504,0)),"Codice non trovato",IF(OR(C1475="",D1475=""),"Manca tipo o quantità",IF(C1475="Scarico",IF(SUMIFS($D$5:D1475,$B$5:B1475,B1475,$C$5:C1475,"Carico")-SUMIFS($D$5:D1475,$B$5:B1475,B1475,$C$5:C1475,"Scarico")&lt;0,"Giacenza insufficiente",""),""))))</f>
        <v/>
      </c>
    </row>
    <row r="1476" customFormat="false" ht="15" hidden="false" customHeight="false" outlineLevel="0" collapsed="false">
      <c r="A1476" s="18"/>
      <c r="B1476" s="12"/>
      <c r="C1476" s="13"/>
      <c r="D1476" s="13"/>
      <c r="E1476" s="12"/>
      <c r="F1476" s="14"/>
      <c r="G1476" s="12"/>
      <c r="H1476" s="19" t="str">
        <f aca="false">IF(B1476="","",IFERROR(INDEX(Prodotti!$B$5:$B$504,MATCH(B1476,Prodotti!$A$5:$A$504,0)),"Codice non trovato"))</f>
        <v/>
      </c>
      <c r="I1476" s="17" t="str">
        <f aca="false">IF(OR(D1476="",F1476=""),"",D1476*F1476)</f>
        <v/>
      </c>
      <c r="J1476" s="17" t="str">
        <f aca="false">IF(OR(C1476&lt;&gt;"Scarico",D1476="",F1476="",B1476=""),"",D1476*(F1476-IFERROR(INDEX(Prodotti!$F$5:$F$504,MATCH(B1476,Prodotti!$A$5:$A$504,0)),0)))</f>
        <v/>
      </c>
      <c r="K1476" s="19" t="str">
        <f aca="false">IF(B1476="","",IF(ISNA(MATCH(B1476,Prodotti!$A$5:$A$504,0)),"Codice non trovato",IF(OR(C1476="",D1476=""),"Manca tipo o quantità",IF(C1476="Scarico",IF(SUMIFS($D$5:D1476,$B$5:B1476,B1476,$C$5:C1476,"Carico")-SUMIFS($D$5:D1476,$B$5:B1476,B1476,$C$5:C1476,"Scarico")&lt;0,"Giacenza insufficiente",""),""))))</f>
        <v/>
      </c>
    </row>
    <row r="1477" customFormat="false" ht="15" hidden="false" customHeight="false" outlineLevel="0" collapsed="false">
      <c r="A1477" s="18"/>
      <c r="B1477" s="12"/>
      <c r="C1477" s="13"/>
      <c r="D1477" s="13"/>
      <c r="E1477" s="12"/>
      <c r="F1477" s="14"/>
      <c r="G1477" s="12"/>
      <c r="H1477" s="19" t="str">
        <f aca="false">IF(B1477="","",IFERROR(INDEX(Prodotti!$B$5:$B$504,MATCH(B1477,Prodotti!$A$5:$A$504,0)),"Codice non trovato"))</f>
        <v/>
      </c>
      <c r="I1477" s="17" t="str">
        <f aca="false">IF(OR(D1477="",F1477=""),"",D1477*F1477)</f>
        <v/>
      </c>
      <c r="J1477" s="17" t="str">
        <f aca="false">IF(OR(C1477&lt;&gt;"Scarico",D1477="",F1477="",B1477=""),"",D1477*(F1477-IFERROR(INDEX(Prodotti!$F$5:$F$504,MATCH(B1477,Prodotti!$A$5:$A$504,0)),0)))</f>
        <v/>
      </c>
      <c r="K1477" s="19" t="str">
        <f aca="false">IF(B1477="","",IF(ISNA(MATCH(B1477,Prodotti!$A$5:$A$504,0)),"Codice non trovato",IF(OR(C1477="",D1477=""),"Manca tipo o quantità",IF(C1477="Scarico",IF(SUMIFS($D$5:D1477,$B$5:B1477,B1477,$C$5:C1477,"Carico")-SUMIFS($D$5:D1477,$B$5:B1477,B1477,$C$5:C1477,"Scarico")&lt;0,"Giacenza insufficiente",""),""))))</f>
        <v/>
      </c>
    </row>
    <row r="1478" customFormat="false" ht="15" hidden="false" customHeight="false" outlineLevel="0" collapsed="false">
      <c r="A1478" s="18"/>
      <c r="B1478" s="12"/>
      <c r="C1478" s="13"/>
      <c r="D1478" s="13"/>
      <c r="E1478" s="12"/>
      <c r="F1478" s="14"/>
      <c r="G1478" s="12"/>
      <c r="H1478" s="19" t="str">
        <f aca="false">IF(B1478="","",IFERROR(INDEX(Prodotti!$B$5:$B$504,MATCH(B1478,Prodotti!$A$5:$A$504,0)),"Codice non trovato"))</f>
        <v/>
      </c>
      <c r="I1478" s="17" t="str">
        <f aca="false">IF(OR(D1478="",F1478=""),"",D1478*F1478)</f>
        <v/>
      </c>
      <c r="J1478" s="17" t="str">
        <f aca="false">IF(OR(C1478&lt;&gt;"Scarico",D1478="",F1478="",B1478=""),"",D1478*(F1478-IFERROR(INDEX(Prodotti!$F$5:$F$504,MATCH(B1478,Prodotti!$A$5:$A$504,0)),0)))</f>
        <v/>
      </c>
      <c r="K1478" s="19" t="str">
        <f aca="false">IF(B1478="","",IF(ISNA(MATCH(B1478,Prodotti!$A$5:$A$504,0)),"Codice non trovato",IF(OR(C1478="",D1478=""),"Manca tipo o quantità",IF(C1478="Scarico",IF(SUMIFS($D$5:D1478,$B$5:B1478,B1478,$C$5:C1478,"Carico")-SUMIFS($D$5:D1478,$B$5:B1478,B1478,$C$5:C1478,"Scarico")&lt;0,"Giacenza insufficiente",""),""))))</f>
        <v/>
      </c>
    </row>
    <row r="1479" customFormat="false" ht="15" hidden="false" customHeight="false" outlineLevel="0" collapsed="false">
      <c r="A1479" s="18"/>
      <c r="B1479" s="12"/>
      <c r="C1479" s="13"/>
      <c r="D1479" s="13"/>
      <c r="E1479" s="12"/>
      <c r="F1479" s="14"/>
      <c r="G1479" s="12"/>
      <c r="H1479" s="19" t="str">
        <f aca="false">IF(B1479="","",IFERROR(INDEX(Prodotti!$B$5:$B$504,MATCH(B1479,Prodotti!$A$5:$A$504,0)),"Codice non trovato"))</f>
        <v/>
      </c>
      <c r="I1479" s="17" t="str">
        <f aca="false">IF(OR(D1479="",F1479=""),"",D1479*F1479)</f>
        <v/>
      </c>
      <c r="J1479" s="17" t="str">
        <f aca="false">IF(OR(C1479&lt;&gt;"Scarico",D1479="",F1479="",B1479=""),"",D1479*(F1479-IFERROR(INDEX(Prodotti!$F$5:$F$504,MATCH(B1479,Prodotti!$A$5:$A$504,0)),0)))</f>
        <v/>
      </c>
      <c r="K1479" s="19" t="str">
        <f aca="false">IF(B1479="","",IF(ISNA(MATCH(B1479,Prodotti!$A$5:$A$504,0)),"Codice non trovato",IF(OR(C1479="",D1479=""),"Manca tipo o quantità",IF(C1479="Scarico",IF(SUMIFS($D$5:D1479,$B$5:B1479,B1479,$C$5:C1479,"Carico")-SUMIFS($D$5:D1479,$B$5:B1479,B1479,$C$5:C1479,"Scarico")&lt;0,"Giacenza insufficiente",""),""))))</f>
        <v/>
      </c>
    </row>
    <row r="1480" customFormat="false" ht="15" hidden="false" customHeight="false" outlineLevel="0" collapsed="false">
      <c r="A1480" s="18"/>
      <c r="B1480" s="12"/>
      <c r="C1480" s="13"/>
      <c r="D1480" s="13"/>
      <c r="E1480" s="12"/>
      <c r="F1480" s="14"/>
      <c r="G1480" s="12"/>
      <c r="H1480" s="19" t="str">
        <f aca="false">IF(B1480="","",IFERROR(INDEX(Prodotti!$B$5:$B$504,MATCH(B1480,Prodotti!$A$5:$A$504,0)),"Codice non trovato"))</f>
        <v/>
      </c>
      <c r="I1480" s="17" t="str">
        <f aca="false">IF(OR(D1480="",F1480=""),"",D1480*F1480)</f>
        <v/>
      </c>
      <c r="J1480" s="17" t="str">
        <f aca="false">IF(OR(C1480&lt;&gt;"Scarico",D1480="",F1480="",B1480=""),"",D1480*(F1480-IFERROR(INDEX(Prodotti!$F$5:$F$504,MATCH(B1480,Prodotti!$A$5:$A$504,0)),0)))</f>
        <v/>
      </c>
      <c r="K1480" s="19" t="str">
        <f aca="false">IF(B1480="","",IF(ISNA(MATCH(B1480,Prodotti!$A$5:$A$504,0)),"Codice non trovato",IF(OR(C1480="",D1480=""),"Manca tipo o quantità",IF(C1480="Scarico",IF(SUMIFS($D$5:D1480,$B$5:B1480,B1480,$C$5:C1480,"Carico")-SUMIFS($D$5:D1480,$B$5:B1480,B1480,$C$5:C1480,"Scarico")&lt;0,"Giacenza insufficiente",""),""))))</f>
        <v/>
      </c>
    </row>
    <row r="1481" customFormat="false" ht="15" hidden="false" customHeight="false" outlineLevel="0" collapsed="false">
      <c r="A1481" s="18"/>
      <c r="B1481" s="12"/>
      <c r="C1481" s="13"/>
      <c r="D1481" s="13"/>
      <c r="E1481" s="12"/>
      <c r="F1481" s="14"/>
      <c r="G1481" s="12"/>
      <c r="H1481" s="19" t="str">
        <f aca="false">IF(B1481="","",IFERROR(INDEX(Prodotti!$B$5:$B$504,MATCH(B1481,Prodotti!$A$5:$A$504,0)),"Codice non trovato"))</f>
        <v/>
      </c>
      <c r="I1481" s="17" t="str">
        <f aca="false">IF(OR(D1481="",F1481=""),"",D1481*F1481)</f>
        <v/>
      </c>
      <c r="J1481" s="17" t="str">
        <f aca="false">IF(OR(C1481&lt;&gt;"Scarico",D1481="",F1481="",B1481=""),"",D1481*(F1481-IFERROR(INDEX(Prodotti!$F$5:$F$504,MATCH(B1481,Prodotti!$A$5:$A$504,0)),0)))</f>
        <v/>
      </c>
      <c r="K1481" s="19" t="str">
        <f aca="false">IF(B1481="","",IF(ISNA(MATCH(B1481,Prodotti!$A$5:$A$504,0)),"Codice non trovato",IF(OR(C1481="",D1481=""),"Manca tipo o quantità",IF(C1481="Scarico",IF(SUMIFS($D$5:D1481,$B$5:B1481,B1481,$C$5:C1481,"Carico")-SUMIFS($D$5:D1481,$B$5:B1481,B1481,$C$5:C1481,"Scarico")&lt;0,"Giacenza insufficiente",""),""))))</f>
        <v/>
      </c>
    </row>
    <row r="1482" customFormat="false" ht="15" hidden="false" customHeight="false" outlineLevel="0" collapsed="false">
      <c r="A1482" s="18"/>
      <c r="B1482" s="12"/>
      <c r="C1482" s="13"/>
      <c r="D1482" s="13"/>
      <c r="E1482" s="12"/>
      <c r="F1482" s="14"/>
      <c r="G1482" s="12"/>
      <c r="H1482" s="19" t="str">
        <f aca="false">IF(B1482="","",IFERROR(INDEX(Prodotti!$B$5:$B$504,MATCH(B1482,Prodotti!$A$5:$A$504,0)),"Codice non trovato"))</f>
        <v/>
      </c>
      <c r="I1482" s="17" t="str">
        <f aca="false">IF(OR(D1482="",F1482=""),"",D1482*F1482)</f>
        <v/>
      </c>
      <c r="J1482" s="17" t="str">
        <f aca="false">IF(OR(C1482&lt;&gt;"Scarico",D1482="",F1482="",B1482=""),"",D1482*(F1482-IFERROR(INDEX(Prodotti!$F$5:$F$504,MATCH(B1482,Prodotti!$A$5:$A$504,0)),0)))</f>
        <v/>
      </c>
      <c r="K1482" s="19" t="str">
        <f aca="false">IF(B1482="","",IF(ISNA(MATCH(B1482,Prodotti!$A$5:$A$504,0)),"Codice non trovato",IF(OR(C1482="",D1482=""),"Manca tipo o quantità",IF(C1482="Scarico",IF(SUMIFS($D$5:D1482,$B$5:B1482,B1482,$C$5:C1482,"Carico")-SUMIFS($D$5:D1482,$B$5:B1482,B1482,$C$5:C1482,"Scarico")&lt;0,"Giacenza insufficiente",""),""))))</f>
        <v/>
      </c>
    </row>
    <row r="1483" customFormat="false" ht="15" hidden="false" customHeight="false" outlineLevel="0" collapsed="false">
      <c r="A1483" s="18"/>
      <c r="B1483" s="12"/>
      <c r="C1483" s="13"/>
      <c r="D1483" s="13"/>
      <c r="E1483" s="12"/>
      <c r="F1483" s="14"/>
      <c r="G1483" s="12"/>
      <c r="H1483" s="19" t="str">
        <f aca="false">IF(B1483="","",IFERROR(INDEX(Prodotti!$B$5:$B$504,MATCH(B1483,Prodotti!$A$5:$A$504,0)),"Codice non trovato"))</f>
        <v/>
      </c>
      <c r="I1483" s="17" t="str">
        <f aca="false">IF(OR(D1483="",F1483=""),"",D1483*F1483)</f>
        <v/>
      </c>
      <c r="J1483" s="17" t="str">
        <f aca="false">IF(OR(C1483&lt;&gt;"Scarico",D1483="",F1483="",B1483=""),"",D1483*(F1483-IFERROR(INDEX(Prodotti!$F$5:$F$504,MATCH(B1483,Prodotti!$A$5:$A$504,0)),0)))</f>
        <v/>
      </c>
      <c r="K1483" s="19" t="str">
        <f aca="false">IF(B1483="","",IF(ISNA(MATCH(B1483,Prodotti!$A$5:$A$504,0)),"Codice non trovato",IF(OR(C1483="",D1483=""),"Manca tipo o quantità",IF(C1483="Scarico",IF(SUMIFS($D$5:D1483,$B$5:B1483,B1483,$C$5:C1483,"Carico")-SUMIFS($D$5:D1483,$B$5:B1483,B1483,$C$5:C1483,"Scarico")&lt;0,"Giacenza insufficiente",""),""))))</f>
        <v/>
      </c>
    </row>
    <row r="1484" customFormat="false" ht="15" hidden="false" customHeight="false" outlineLevel="0" collapsed="false">
      <c r="A1484" s="18"/>
      <c r="B1484" s="12"/>
      <c r="C1484" s="13"/>
      <c r="D1484" s="13"/>
      <c r="E1484" s="12"/>
      <c r="F1484" s="14"/>
      <c r="G1484" s="12"/>
      <c r="H1484" s="19" t="str">
        <f aca="false">IF(B1484="","",IFERROR(INDEX(Prodotti!$B$5:$B$504,MATCH(B1484,Prodotti!$A$5:$A$504,0)),"Codice non trovato"))</f>
        <v/>
      </c>
      <c r="I1484" s="17" t="str">
        <f aca="false">IF(OR(D1484="",F1484=""),"",D1484*F1484)</f>
        <v/>
      </c>
      <c r="J1484" s="17" t="str">
        <f aca="false">IF(OR(C1484&lt;&gt;"Scarico",D1484="",F1484="",B1484=""),"",D1484*(F1484-IFERROR(INDEX(Prodotti!$F$5:$F$504,MATCH(B1484,Prodotti!$A$5:$A$504,0)),0)))</f>
        <v/>
      </c>
      <c r="K1484" s="19" t="str">
        <f aca="false">IF(B1484="","",IF(ISNA(MATCH(B1484,Prodotti!$A$5:$A$504,0)),"Codice non trovato",IF(OR(C1484="",D1484=""),"Manca tipo o quantità",IF(C1484="Scarico",IF(SUMIFS($D$5:D1484,$B$5:B1484,B1484,$C$5:C1484,"Carico")-SUMIFS($D$5:D1484,$B$5:B1484,B1484,$C$5:C1484,"Scarico")&lt;0,"Giacenza insufficiente",""),""))))</f>
        <v/>
      </c>
    </row>
    <row r="1485" customFormat="false" ht="15" hidden="false" customHeight="false" outlineLevel="0" collapsed="false">
      <c r="A1485" s="18"/>
      <c r="B1485" s="12"/>
      <c r="C1485" s="13"/>
      <c r="D1485" s="13"/>
      <c r="E1485" s="12"/>
      <c r="F1485" s="14"/>
      <c r="G1485" s="12"/>
      <c r="H1485" s="19" t="str">
        <f aca="false">IF(B1485="","",IFERROR(INDEX(Prodotti!$B$5:$B$504,MATCH(B1485,Prodotti!$A$5:$A$504,0)),"Codice non trovato"))</f>
        <v/>
      </c>
      <c r="I1485" s="17" t="str">
        <f aca="false">IF(OR(D1485="",F1485=""),"",D1485*F1485)</f>
        <v/>
      </c>
      <c r="J1485" s="17" t="str">
        <f aca="false">IF(OR(C1485&lt;&gt;"Scarico",D1485="",F1485="",B1485=""),"",D1485*(F1485-IFERROR(INDEX(Prodotti!$F$5:$F$504,MATCH(B1485,Prodotti!$A$5:$A$504,0)),0)))</f>
        <v/>
      </c>
      <c r="K1485" s="19" t="str">
        <f aca="false">IF(B1485="","",IF(ISNA(MATCH(B1485,Prodotti!$A$5:$A$504,0)),"Codice non trovato",IF(OR(C1485="",D1485=""),"Manca tipo o quantità",IF(C1485="Scarico",IF(SUMIFS($D$5:D1485,$B$5:B1485,B1485,$C$5:C1485,"Carico")-SUMIFS($D$5:D1485,$B$5:B1485,B1485,$C$5:C1485,"Scarico")&lt;0,"Giacenza insufficiente",""),""))))</f>
        <v/>
      </c>
    </row>
    <row r="1486" customFormat="false" ht="15" hidden="false" customHeight="false" outlineLevel="0" collapsed="false">
      <c r="A1486" s="18"/>
      <c r="B1486" s="12"/>
      <c r="C1486" s="13"/>
      <c r="D1486" s="13"/>
      <c r="E1486" s="12"/>
      <c r="F1486" s="14"/>
      <c r="G1486" s="12"/>
      <c r="H1486" s="19" t="str">
        <f aca="false">IF(B1486="","",IFERROR(INDEX(Prodotti!$B$5:$B$504,MATCH(B1486,Prodotti!$A$5:$A$504,0)),"Codice non trovato"))</f>
        <v/>
      </c>
      <c r="I1486" s="17" t="str">
        <f aca="false">IF(OR(D1486="",F1486=""),"",D1486*F1486)</f>
        <v/>
      </c>
      <c r="J1486" s="17" t="str">
        <f aca="false">IF(OR(C1486&lt;&gt;"Scarico",D1486="",F1486="",B1486=""),"",D1486*(F1486-IFERROR(INDEX(Prodotti!$F$5:$F$504,MATCH(B1486,Prodotti!$A$5:$A$504,0)),0)))</f>
        <v/>
      </c>
      <c r="K1486" s="19" t="str">
        <f aca="false">IF(B1486="","",IF(ISNA(MATCH(B1486,Prodotti!$A$5:$A$504,0)),"Codice non trovato",IF(OR(C1486="",D1486=""),"Manca tipo o quantità",IF(C1486="Scarico",IF(SUMIFS($D$5:D1486,$B$5:B1486,B1486,$C$5:C1486,"Carico")-SUMIFS($D$5:D1486,$B$5:B1486,B1486,$C$5:C1486,"Scarico")&lt;0,"Giacenza insufficiente",""),""))))</f>
        <v/>
      </c>
    </row>
    <row r="1487" customFormat="false" ht="15" hidden="false" customHeight="false" outlineLevel="0" collapsed="false">
      <c r="A1487" s="18"/>
      <c r="B1487" s="12"/>
      <c r="C1487" s="13"/>
      <c r="D1487" s="13"/>
      <c r="E1487" s="12"/>
      <c r="F1487" s="14"/>
      <c r="G1487" s="12"/>
      <c r="H1487" s="19" t="str">
        <f aca="false">IF(B1487="","",IFERROR(INDEX(Prodotti!$B$5:$B$504,MATCH(B1487,Prodotti!$A$5:$A$504,0)),"Codice non trovato"))</f>
        <v/>
      </c>
      <c r="I1487" s="17" t="str">
        <f aca="false">IF(OR(D1487="",F1487=""),"",D1487*F1487)</f>
        <v/>
      </c>
      <c r="J1487" s="17" t="str">
        <f aca="false">IF(OR(C1487&lt;&gt;"Scarico",D1487="",F1487="",B1487=""),"",D1487*(F1487-IFERROR(INDEX(Prodotti!$F$5:$F$504,MATCH(B1487,Prodotti!$A$5:$A$504,0)),0)))</f>
        <v/>
      </c>
      <c r="K1487" s="19" t="str">
        <f aca="false">IF(B1487="","",IF(ISNA(MATCH(B1487,Prodotti!$A$5:$A$504,0)),"Codice non trovato",IF(OR(C1487="",D1487=""),"Manca tipo o quantità",IF(C1487="Scarico",IF(SUMIFS($D$5:D1487,$B$5:B1487,B1487,$C$5:C1487,"Carico")-SUMIFS($D$5:D1487,$B$5:B1487,B1487,$C$5:C1487,"Scarico")&lt;0,"Giacenza insufficiente",""),""))))</f>
        <v/>
      </c>
    </row>
    <row r="1488" customFormat="false" ht="15" hidden="false" customHeight="false" outlineLevel="0" collapsed="false">
      <c r="A1488" s="18"/>
      <c r="B1488" s="12"/>
      <c r="C1488" s="13"/>
      <c r="D1488" s="13"/>
      <c r="E1488" s="12"/>
      <c r="F1488" s="14"/>
      <c r="G1488" s="12"/>
      <c r="H1488" s="19" t="str">
        <f aca="false">IF(B1488="","",IFERROR(INDEX(Prodotti!$B$5:$B$504,MATCH(B1488,Prodotti!$A$5:$A$504,0)),"Codice non trovato"))</f>
        <v/>
      </c>
      <c r="I1488" s="17" t="str">
        <f aca="false">IF(OR(D1488="",F1488=""),"",D1488*F1488)</f>
        <v/>
      </c>
      <c r="J1488" s="17" t="str">
        <f aca="false">IF(OR(C1488&lt;&gt;"Scarico",D1488="",F1488="",B1488=""),"",D1488*(F1488-IFERROR(INDEX(Prodotti!$F$5:$F$504,MATCH(B1488,Prodotti!$A$5:$A$504,0)),0)))</f>
        <v/>
      </c>
      <c r="K1488" s="19" t="str">
        <f aca="false">IF(B1488="","",IF(ISNA(MATCH(B1488,Prodotti!$A$5:$A$504,0)),"Codice non trovato",IF(OR(C1488="",D1488=""),"Manca tipo o quantità",IF(C1488="Scarico",IF(SUMIFS($D$5:D1488,$B$5:B1488,B1488,$C$5:C1488,"Carico")-SUMIFS($D$5:D1488,$B$5:B1488,B1488,$C$5:C1488,"Scarico")&lt;0,"Giacenza insufficiente",""),""))))</f>
        <v/>
      </c>
    </row>
    <row r="1489" customFormat="false" ht="15" hidden="false" customHeight="false" outlineLevel="0" collapsed="false">
      <c r="A1489" s="18"/>
      <c r="B1489" s="12"/>
      <c r="C1489" s="13"/>
      <c r="D1489" s="13"/>
      <c r="E1489" s="12"/>
      <c r="F1489" s="14"/>
      <c r="G1489" s="12"/>
      <c r="H1489" s="19" t="str">
        <f aca="false">IF(B1489="","",IFERROR(INDEX(Prodotti!$B$5:$B$504,MATCH(B1489,Prodotti!$A$5:$A$504,0)),"Codice non trovato"))</f>
        <v/>
      </c>
      <c r="I1489" s="17" t="str">
        <f aca="false">IF(OR(D1489="",F1489=""),"",D1489*F1489)</f>
        <v/>
      </c>
      <c r="J1489" s="17" t="str">
        <f aca="false">IF(OR(C1489&lt;&gt;"Scarico",D1489="",F1489="",B1489=""),"",D1489*(F1489-IFERROR(INDEX(Prodotti!$F$5:$F$504,MATCH(B1489,Prodotti!$A$5:$A$504,0)),0)))</f>
        <v/>
      </c>
      <c r="K1489" s="19" t="str">
        <f aca="false">IF(B1489="","",IF(ISNA(MATCH(B1489,Prodotti!$A$5:$A$504,0)),"Codice non trovato",IF(OR(C1489="",D1489=""),"Manca tipo o quantità",IF(C1489="Scarico",IF(SUMIFS($D$5:D1489,$B$5:B1489,B1489,$C$5:C1489,"Carico")-SUMIFS($D$5:D1489,$B$5:B1489,B1489,$C$5:C1489,"Scarico")&lt;0,"Giacenza insufficiente",""),""))))</f>
        <v/>
      </c>
    </row>
    <row r="1490" customFormat="false" ht="15" hidden="false" customHeight="false" outlineLevel="0" collapsed="false">
      <c r="A1490" s="18"/>
      <c r="B1490" s="12"/>
      <c r="C1490" s="13"/>
      <c r="D1490" s="13"/>
      <c r="E1490" s="12"/>
      <c r="F1490" s="14"/>
      <c r="G1490" s="12"/>
      <c r="H1490" s="19" t="str">
        <f aca="false">IF(B1490="","",IFERROR(INDEX(Prodotti!$B$5:$B$504,MATCH(B1490,Prodotti!$A$5:$A$504,0)),"Codice non trovato"))</f>
        <v/>
      </c>
      <c r="I1490" s="17" t="str">
        <f aca="false">IF(OR(D1490="",F1490=""),"",D1490*F1490)</f>
        <v/>
      </c>
      <c r="J1490" s="17" t="str">
        <f aca="false">IF(OR(C1490&lt;&gt;"Scarico",D1490="",F1490="",B1490=""),"",D1490*(F1490-IFERROR(INDEX(Prodotti!$F$5:$F$504,MATCH(B1490,Prodotti!$A$5:$A$504,0)),0)))</f>
        <v/>
      </c>
      <c r="K1490" s="19" t="str">
        <f aca="false">IF(B1490="","",IF(ISNA(MATCH(B1490,Prodotti!$A$5:$A$504,0)),"Codice non trovato",IF(OR(C1490="",D1490=""),"Manca tipo o quantità",IF(C1490="Scarico",IF(SUMIFS($D$5:D1490,$B$5:B1490,B1490,$C$5:C1490,"Carico")-SUMIFS($D$5:D1490,$B$5:B1490,B1490,$C$5:C1490,"Scarico")&lt;0,"Giacenza insufficiente",""),""))))</f>
        <v/>
      </c>
    </row>
    <row r="1491" customFormat="false" ht="15" hidden="false" customHeight="false" outlineLevel="0" collapsed="false">
      <c r="A1491" s="18"/>
      <c r="B1491" s="12"/>
      <c r="C1491" s="13"/>
      <c r="D1491" s="13"/>
      <c r="E1491" s="12"/>
      <c r="F1491" s="14"/>
      <c r="G1491" s="12"/>
      <c r="H1491" s="19" t="str">
        <f aca="false">IF(B1491="","",IFERROR(INDEX(Prodotti!$B$5:$B$504,MATCH(B1491,Prodotti!$A$5:$A$504,0)),"Codice non trovato"))</f>
        <v/>
      </c>
      <c r="I1491" s="17" t="str">
        <f aca="false">IF(OR(D1491="",F1491=""),"",D1491*F1491)</f>
        <v/>
      </c>
      <c r="J1491" s="17" t="str">
        <f aca="false">IF(OR(C1491&lt;&gt;"Scarico",D1491="",F1491="",B1491=""),"",D1491*(F1491-IFERROR(INDEX(Prodotti!$F$5:$F$504,MATCH(B1491,Prodotti!$A$5:$A$504,0)),0)))</f>
        <v/>
      </c>
      <c r="K1491" s="19" t="str">
        <f aca="false">IF(B1491="","",IF(ISNA(MATCH(B1491,Prodotti!$A$5:$A$504,0)),"Codice non trovato",IF(OR(C1491="",D1491=""),"Manca tipo o quantità",IF(C1491="Scarico",IF(SUMIFS($D$5:D1491,$B$5:B1491,B1491,$C$5:C1491,"Carico")-SUMIFS($D$5:D1491,$B$5:B1491,B1491,$C$5:C1491,"Scarico")&lt;0,"Giacenza insufficiente",""),""))))</f>
        <v/>
      </c>
    </row>
    <row r="1492" customFormat="false" ht="15" hidden="false" customHeight="false" outlineLevel="0" collapsed="false">
      <c r="A1492" s="18"/>
      <c r="B1492" s="12"/>
      <c r="C1492" s="13"/>
      <c r="D1492" s="13"/>
      <c r="E1492" s="12"/>
      <c r="F1492" s="14"/>
      <c r="G1492" s="12"/>
      <c r="H1492" s="19" t="str">
        <f aca="false">IF(B1492="","",IFERROR(INDEX(Prodotti!$B$5:$B$504,MATCH(B1492,Prodotti!$A$5:$A$504,0)),"Codice non trovato"))</f>
        <v/>
      </c>
      <c r="I1492" s="17" t="str">
        <f aca="false">IF(OR(D1492="",F1492=""),"",D1492*F1492)</f>
        <v/>
      </c>
      <c r="J1492" s="17" t="str">
        <f aca="false">IF(OR(C1492&lt;&gt;"Scarico",D1492="",F1492="",B1492=""),"",D1492*(F1492-IFERROR(INDEX(Prodotti!$F$5:$F$504,MATCH(B1492,Prodotti!$A$5:$A$504,0)),0)))</f>
        <v/>
      </c>
      <c r="K1492" s="19" t="str">
        <f aca="false">IF(B1492="","",IF(ISNA(MATCH(B1492,Prodotti!$A$5:$A$504,0)),"Codice non trovato",IF(OR(C1492="",D1492=""),"Manca tipo o quantità",IF(C1492="Scarico",IF(SUMIFS($D$5:D1492,$B$5:B1492,B1492,$C$5:C1492,"Carico")-SUMIFS($D$5:D1492,$B$5:B1492,B1492,$C$5:C1492,"Scarico")&lt;0,"Giacenza insufficiente",""),""))))</f>
        <v/>
      </c>
    </row>
    <row r="1493" customFormat="false" ht="15" hidden="false" customHeight="false" outlineLevel="0" collapsed="false">
      <c r="A1493" s="18"/>
      <c r="B1493" s="12"/>
      <c r="C1493" s="13"/>
      <c r="D1493" s="13"/>
      <c r="E1493" s="12"/>
      <c r="F1493" s="14"/>
      <c r="G1493" s="12"/>
      <c r="H1493" s="19" t="str">
        <f aca="false">IF(B1493="","",IFERROR(INDEX(Prodotti!$B$5:$B$504,MATCH(B1493,Prodotti!$A$5:$A$504,0)),"Codice non trovato"))</f>
        <v/>
      </c>
      <c r="I1493" s="17" t="str">
        <f aca="false">IF(OR(D1493="",F1493=""),"",D1493*F1493)</f>
        <v/>
      </c>
      <c r="J1493" s="17" t="str">
        <f aca="false">IF(OR(C1493&lt;&gt;"Scarico",D1493="",F1493="",B1493=""),"",D1493*(F1493-IFERROR(INDEX(Prodotti!$F$5:$F$504,MATCH(B1493,Prodotti!$A$5:$A$504,0)),0)))</f>
        <v/>
      </c>
      <c r="K1493" s="19" t="str">
        <f aca="false">IF(B1493="","",IF(ISNA(MATCH(B1493,Prodotti!$A$5:$A$504,0)),"Codice non trovato",IF(OR(C1493="",D1493=""),"Manca tipo o quantità",IF(C1493="Scarico",IF(SUMIFS($D$5:D1493,$B$5:B1493,B1493,$C$5:C1493,"Carico")-SUMIFS($D$5:D1493,$B$5:B1493,B1493,$C$5:C1493,"Scarico")&lt;0,"Giacenza insufficiente",""),""))))</f>
        <v/>
      </c>
    </row>
    <row r="1494" customFormat="false" ht="15" hidden="false" customHeight="false" outlineLevel="0" collapsed="false">
      <c r="A1494" s="18"/>
      <c r="B1494" s="12"/>
      <c r="C1494" s="13"/>
      <c r="D1494" s="13"/>
      <c r="E1494" s="12"/>
      <c r="F1494" s="14"/>
      <c r="G1494" s="12"/>
      <c r="H1494" s="19" t="str">
        <f aca="false">IF(B1494="","",IFERROR(INDEX(Prodotti!$B$5:$B$504,MATCH(B1494,Prodotti!$A$5:$A$504,0)),"Codice non trovato"))</f>
        <v/>
      </c>
      <c r="I1494" s="17" t="str">
        <f aca="false">IF(OR(D1494="",F1494=""),"",D1494*F1494)</f>
        <v/>
      </c>
      <c r="J1494" s="17" t="str">
        <f aca="false">IF(OR(C1494&lt;&gt;"Scarico",D1494="",F1494="",B1494=""),"",D1494*(F1494-IFERROR(INDEX(Prodotti!$F$5:$F$504,MATCH(B1494,Prodotti!$A$5:$A$504,0)),0)))</f>
        <v/>
      </c>
      <c r="K1494" s="19" t="str">
        <f aca="false">IF(B1494="","",IF(ISNA(MATCH(B1494,Prodotti!$A$5:$A$504,0)),"Codice non trovato",IF(OR(C1494="",D1494=""),"Manca tipo o quantità",IF(C1494="Scarico",IF(SUMIFS($D$5:D1494,$B$5:B1494,B1494,$C$5:C1494,"Carico")-SUMIFS($D$5:D1494,$B$5:B1494,B1494,$C$5:C1494,"Scarico")&lt;0,"Giacenza insufficiente",""),""))))</f>
        <v/>
      </c>
    </row>
    <row r="1495" customFormat="false" ht="15" hidden="false" customHeight="false" outlineLevel="0" collapsed="false">
      <c r="A1495" s="18"/>
      <c r="B1495" s="12"/>
      <c r="C1495" s="13"/>
      <c r="D1495" s="13"/>
      <c r="E1495" s="12"/>
      <c r="F1495" s="14"/>
      <c r="G1495" s="12"/>
      <c r="H1495" s="19" t="str">
        <f aca="false">IF(B1495="","",IFERROR(INDEX(Prodotti!$B$5:$B$504,MATCH(B1495,Prodotti!$A$5:$A$504,0)),"Codice non trovato"))</f>
        <v/>
      </c>
      <c r="I1495" s="17" t="str">
        <f aca="false">IF(OR(D1495="",F1495=""),"",D1495*F1495)</f>
        <v/>
      </c>
      <c r="J1495" s="17" t="str">
        <f aca="false">IF(OR(C1495&lt;&gt;"Scarico",D1495="",F1495="",B1495=""),"",D1495*(F1495-IFERROR(INDEX(Prodotti!$F$5:$F$504,MATCH(B1495,Prodotti!$A$5:$A$504,0)),0)))</f>
        <v/>
      </c>
      <c r="K1495" s="19" t="str">
        <f aca="false">IF(B1495="","",IF(ISNA(MATCH(B1495,Prodotti!$A$5:$A$504,0)),"Codice non trovato",IF(OR(C1495="",D1495=""),"Manca tipo o quantità",IF(C1495="Scarico",IF(SUMIFS($D$5:D1495,$B$5:B1495,B1495,$C$5:C1495,"Carico")-SUMIFS($D$5:D1495,$B$5:B1495,B1495,$C$5:C1495,"Scarico")&lt;0,"Giacenza insufficiente",""),""))))</f>
        <v/>
      </c>
    </row>
    <row r="1496" customFormat="false" ht="15" hidden="false" customHeight="false" outlineLevel="0" collapsed="false">
      <c r="A1496" s="18"/>
      <c r="B1496" s="12"/>
      <c r="C1496" s="13"/>
      <c r="D1496" s="13"/>
      <c r="E1496" s="12"/>
      <c r="F1496" s="14"/>
      <c r="G1496" s="12"/>
      <c r="H1496" s="19" t="str">
        <f aca="false">IF(B1496="","",IFERROR(INDEX(Prodotti!$B$5:$B$504,MATCH(B1496,Prodotti!$A$5:$A$504,0)),"Codice non trovato"))</f>
        <v/>
      </c>
      <c r="I1496" s="17" t="str">
        <f aca="false">IF(OR(D1496="",F1496=""),"",D1496*F1496)</f>
        <v/>
      </c>
      <c r="J1496" s="17" t="str">
        <f aca="false">IF(OR(C1496&lt;&gt;"Scarico",D1496="",F1496="",B1496=""),"",D1496*(F1496-IFERROR(INDEX(Prodotti!$F$5:$F$504,MATCH(B1496,Prodotti!$A$5:$A$504,0)),0)))</f>
        <v/>
      </c>
      <c r="K1496" s="19" t="str">
        <f aca="false">IF(B1496="","",IF(ISNA(MATCH(B1496,Prodotti!$A$5:$A$504,0)),"Codice non trovato",IF(OR(C1496="",D1496=""),"Manca tipo o quantità",IF(C1496="Scarico",IF(SUMIFS($D$5:D1496,$B$5:B1496,B1496,$C$5:C1496,"Carico")-SUMIFS($D$5:D1496,$B$5:B1496,B1496,$C$5:C1496,"Scarico")&lt;0,"Giacenza insufficiente",""),""))))</f>
        <v/>
      </c>
    </row>
    <row r="1497" customFormat="false" ht="15" hidden="false" customHeight="false" outlineLevel="0" collapsed="false">
      <c r="A1497" s="18"/>
      <c r="B1497" s="12"/>
      <c r="C1497" s="13"/>
      <c r="D1497" s="13"/>
      <c r="E1497" s="12"/>
      <c r="F1497" s="14"/>
      <c r="G1497" s="12"/>
      <c r="H1497" s="19" t="str">
        <f aca="false">IF(B1497="","",IFERROR(INDEX(Prodotti!$B$5:$B$504,MATCH(B1497,Prodotti!$A$5:$A$504,0)),"Codice non trovato"))</f>
        <v/>
      </c>
      <c r="I1497" s="17" t="str">
        <f aca="false">IF(OR(D1497="",F1497=""),"",D1497*F1497)</f>
        <v/>
      </c>
      <c r="J1497" s="17" t="str">
        <f aca="false">IF(OR(C1497&lt;&gt;"Scarico",D1497="",F1497="",B1497=""),"",D1497*(F1497-IFERROR(INDEX(Prodotti!$F$5:$F$504,MATCH(B1497,Prodotti!$A$5:$A$504,0)),0)))</f>
        <v/>
      </c>
      <c r="K1497" s="19" t="str">
        <f aca="false">IF(B1497="","",IF(ISNA(MATCH(B1497,Prodotti!$A$5:$A$504,0)),"Codice non trovato",IF(OR(C1497="",D1497=""),"Manca tipo o quantità",IF(C1497="Scarico",IF(SUMIFS($D$5:D1497,$B$5:B1497,B1497,$C$5:C1497,"Carico")-SUMIFS($D$5:D1497,$B$5:B1497,B1497,$C$5:C1497,"Scarico")&lt;0,"Giacenza insufficiente",""),""))))</f>
        <v/>
      </c>
    </row>
    <row r="1498" customFormat="false" ht="15" hidden="false" customHeight="false" outlineLevel="0" collapsed="false">
      <c r="A1498" s="18"/>
      <c r="B1498" s="12"/>
      <c r="C1498" s="13"/>
      <c r="D1498" s="13"/>
      <c r="E1498" s="12"/>
      <c r="F1498" s="14"/>
      <c r="G1498" s="12"/>
      <c r="H1498" s="19" t="str">
        <f aca="false">IF(B1498="","",IFERROR(INDEX(Prodotti!$B$5:$B$504,MATCH(B1498,Prodotti!$A$5:$A$504,0)),"Codice non trovato"))</f>
        <v/>
      </c>
      <c r="I1498" s="17" t="str">
        <f aca="false">IF(OR(D1498="",F1498=""),"",D1498*F1498)</f>
        <v/>
      </c>
      <c r="J1498" s="17" t="str">
        <f aca="false">IF(OR(C1498&lt;&gt;"Scarico",D1498="",F1498="",B1498=""),"",D1498*(F1498-IFERROR(INDEX(Prodotti!$F$5:$F$504,MATCH(B1498,Prodotti!$A$5:$A$504,0)),0)))</f>
        <v/>
      </c>
      <c r="K1498" s="19" t="str">
        <f aca="false">IF(B1498="","",IF(ISNA(MATCH(B1498,Prodotti!$A$5:$A$504,0)),"Codice non trovato",IF(OR(C1498="",D1498=""),"Manca tipo o quantità",IF(C1498="Scarico",IF(SUMIFS($D$5:D1498,$B$5:B1498,B1498,$C$5:C1498,"Carico")-SUMIFS($D$5:D1498,$B$5:B1498,B1498,$C$5:C1498,"Scarico")&lt;0,"Giacenza insufficiente",""),""))))</f>
        <v/>
      </c>
    </row>
    <row r="1499" customFormat="false" ht="15" hidden="false" customHeight="false" outlineLevel="0" collapsed="false">
      <c r="A1499" s="18"/>
      <c r="B1499" s="12"/>
      <c r="C1499" s="13"/>
      <c r="D1499" s="13"/>
      <c r="E1499" s="12"/>
      <c r="F1499" s="14"/>
      <c r="G1499" s="12"/>
      <c r="H1499" s="19" t="str">
        <f aca="false">IF(B1499="","",IFERROR(INDEX(Prodotti!$B$5:$B$504,MATCH(B1499,Prodotti!$A$5:$A$504,0)),"Codice non trovato"))</f>
        <v/>
      </c>
      <c r="I1499" s="17" t="str">
        <f aca="false">IF(OR(D1499="",F1499=""),"",D1499*F1499)</f>
        <v/>
      </c>
      <c r="J1499" s="17" t="str">
        <f aca="false">IF(OR(C1499&lt;&gt;"Scarico",D1499="",F1499="",B1499=""),"",D1499*(F1499-IFERROR(INDEX(Prodotti!$F$5:$F$504,MATCH(B1499,Prodotti!$A$5:$A$504,0)),0)))</f>
        <v/>
      </c>
      <c r="K1499" s="19" t="str">
        <f aca="false">IF(B1499="","",IF(ISNA(MATCH(B1499,Prodotti!$A$5:$A$504,0)),"Codice non trovato",IF(OR(C1499="",D1499=""),"Manca tipo o quantità",IF(C1499="Scarico",IF(SUMIFS($D$5:D1499,$B$5:B1499,B1499,$C$5:C1499,"Carico")-SUMIFS($D$5:D1499,$B$5:B1499,B1499,$C$5:C1499,"Scarico")&lt;0,"Giacenza insufficiente",""),""))))</f>
        <v/>
      </c>
    </row>
    <row r="1500" customFormat="false" ht="15" hidden="false" customHeight="false" outlineLevel="0" collapsed="false">
      <c r="A1500" s="18"/>
      <c r="B1500" s="12"/>
      <c r="C1500" s="13"/>
      <c r="D1500" s="13"/>
      <c r="E1500" s="12"/>
      <c r="F1500" s="14"/>
      <c r="G1500" s="12"/>
      <c r="H1500" s="19" t="str">
        <f aca="false">IF(B1500="","",IFERROR(INDEX(Prodotti!$B$5:$B$504,MATCH(B1500,Prodotti!$A$5:$A$504,0)),"Codice non trovato"))</f>
        <v/>
      </c>
      <c r="I1500" s="17" t="str">
        <f aca="false">IF(OR(D1500="",F1500=""),"",D1500*F1500)</f>
        <v/>
      </c>
      <c r="J1500" s="17" t="str">
        <f aca="false">IF(OR(C1500&lt;&gt;"Scarico",D1500="",F1500="",B1500=""),"",D1500*(F1500-IFERROR(INDEX(Prodotti!$F$5:$F$504,MATCH(B1500,Prodotti!$A$5:$A$504,0)),0)))</f>
        <v/>
      </c>
      <c r="K1500" s="19" t="str">
        <f aca="false">IF(B1500="","",IF(ISNA(MATCH(B1500,Prodotti!$A$5:$A$504,0)),"Codice non trovato",IF(OR(C1500="",D1500=""),"Manca tipo o quantità",IF(C1500="Scarico",IF(SUMIFS($D$5:D1500,$B$5:B1500,B1500,$C$5:C1500,"Carico")-SUMIFS($D$5:D1500,$B$5:B1500,B1500,$C$5:C1500,"Scarico")&lt;0,"Giacenza insufficiente",""),""))))</f>
        <v/>
      </c>
    </row>
    <row r="1501" customFormat="false" ht="15" hidden="false" customHeight="false" outlineLevel="0" collapsed="false">
      <c r="A1501" s="18"/>
      <c r="B1501" s="12"/>
      <c r="C1501" s="13"/>
      <c r="D1501" s="13"/>
      <c r="E1501" s="12"/>
      <c r="F1501" s="14"/>
      <c r="G1501" s="12"/>
      <c r="H1501" s="19" t="str">
        <f aca="false">IF(B1501="","",IFERROR(INDEX(Prodotti!$B$5:$B$504,MATCH(B1501,Prodotti!$A$5:$A$504,0)),"Codice non trovato"))</f>
        <v/>
      </c>
      <c r="I1501" s="17" t="str">
        <f aca="false">IF(OR(D1501="",F1501=""),"",D1501*F1501)</f>
        <v/>
      </c>
      <c r="J1501" s="17" t="str">
        <f aca="false">IF(OR(C1501&lt;&gt;"Scarico",D1501="",F1501="",B1501=""),"",D1501*(F1501-IFERROR(INDEX(Prodotti!$F$5:$F$504,MATCH(B1501,Prodotti!$A$5:$A$504,0)),0)))</f>
        <v/>
      </c>
      <c r="K1501" s="19" t="str">
        <f aca="false">IF(B1501="","",IF(ISNA(MATCH(B1501,Prodotti!$A$5:$A$504,0)),"Codice non trovato",IF(OR(C1501="",D1501=""),"Manca tipo o quantità",IF(C1501="Scarico",IF(SUMIFS($D$5:D1501,$B$5:B1501,B1501,$C$5:C1501,"Carico")-SUMIFS($D$5:D1501,$B$5:B1501,B1501,$C$5:C1501,"Scarico")&lt;0,"Giacenza insufficiente",""),""))))</f>
        <v/>
      </c>
    </row>
    <row r="1502" customFormat="false" ht="15" hidden="false" customHeight="false" outlineLevel="0" collapsed="false">
      <c r="A1502" s="18"/>
      <c r="B1502" s="12"/>
      <c r="C1502" s="13"/>
      <c r="D1502" s="13"/>
      <c r="E1502" s="12"/>
      <c r="F1502" s="14"/>
      <c r="G1502" s="12"/>
      <c r="H1502" s="19" t="str">
        <f aca="false">IF(B1502="","",IFERROR(INDEX(Prodotti!$B$5:$B$504,MATCH(B1502,Prodotti!$A$5:$A$504,0)),"Codice non trovato"))</f>
        <v/>
      </c>
      <c r="I1502" s="17" t="str">
        <f aca="false">IF(OR(D1502="",F1502=""),"",D1502*F1502)</f>
        <v/>
      </c>
      <c r="J1502" s="17" t="str">
        <f aca="false">IF(OR(C1502&lt;&gt;"Scarico",D1502="",F1502="",B1502=""),"",D1502*(F1502-IFERROR(INDEX(Prodotti!$F$5:$F$504,MATCH(B1502,Prodotti!$A$5:$A$504,0)),0)))</f>
        <v/>
      </c>
      <c r="K1502" s="19" t="str">
        <f aca="false">IF(B1502="","",IF(ISNA(MATCH(B1502,Prodotti!$A$5:$A$504,0)),"Codice non trovato",IF(OR(C1502="",D1502=""),"Manca tipo o quantità",IF(C1502="Scarico",IF(SUMIFS($D$5:D1502,$B$5:B1502,B1502,$C$5:C1502,"Carico")-SUMIFS($D$5:D1502,$B$5:B1502,B1502,$C$5:C1502,"Scarico")&lt;0,"Giacenza insufficiente",""),""))))</f>
        <v/>
      </c>
    </row>
    <row r="1503" customFormat="false" ht="15" hidden="false" customHeight="false" outlineLevel="0" collapsed="false">
      <c r="A1503" s="18"/>
      <c r="B1503" s="12"/>
      <c r="C1503" s="13"/>
      <c r="D1503" s="13"/>
      <c r="E1503" s="12"/>
      <c r="F1503" s="14"/>
      <c r="G1503" s="12"/>
      <c r="H1503" s="19" t="str">
        <f aca="false">IF(B1503="","",IFERROR(INDEX(Prodotti!$B$5:$B$504,MATCH(B1503,Prodotti!$A$5:$A$504,0)),"Codice non trovato"))</f>
        <v/>
      </c>
      <c r="I1503" s="17" t="str">
        <f aca="false">IF(OR(D1503="",F1503=""),"",D1503*F1503)</f>
        <v/>
      </c>
      <c r="J1503" s="17" t="str">
        <f aca="false">IF(OR(C1503&lt;&gt;"Scarico",D1503="",F1503="",B1503=""),"",D1503*(F1503-IFERROR(INDEX(Prodotti!$F$5:$F$504,MATCH(B1503,Prodotti!$A$5:$A$504,0)),0)))</f>
        <v/>
      </c>
      <c r="K1503" s="19" t="str">
        <f aca="false">IF(B1503="","",IF(ISNA(MATCH(B1503,Prodotti!$A$5:$A$504,0)),"Codice non trovato",IF(OR(C1503="",D1503=""),"Manca tipo o quantità",IF(C1503="Scarico",IF(SUMIFS($D$5:D1503,$B$5:B1503,B1503,$C$5:C1503,"Carico")-SUMIFS($D$5:D1503,$B$5:B1503,B1503,$C$5:C1503,"Scarico")&lt;0,"Giacenza insufficiente",""),""))))</f>
        <v/>
      </c>
    </row>
    <row r="1504" customFormat="false" ht="15" hidden="false" customHeight="false" outlineLevel="0" collapsed="false">
      <c r="A1504" s="18"/>
      <c r="B1504" s="12"/>
      <c r="C1504" s="13"/>
      <c r="D1504" s="13"/>
      <c r="E1504" s="12"/>
      <c r="F1504" s="14"/>
      <c r="G1504" s="12"/>
      <c r="H1504" s="19" t="str">
        <f aca="false">IF(B1504="","",IFERROR(INDEX(Prodotti!$B$5:$B$504,MATCH(B1504,Prodotti!$A$5:$A$504,0)),"Codice non trovato"))</f>
        <v/>
      </c>
      <c r="I1504" s="17" t="str">
        <f aca="false">IF(OR(D1504="",F1504=""),"",D1504*F1504)</f>
        <v/>
      </c>
      <c r="J1504" s="17" t="str">
        <f aca="false">IF(OR(C1504&lt;&gt;"Scarico",D1504="",F1504="",B1504=""),"",D1504*(F1504-IFERROR(INDEX(Prodotti!$F$5:$F$504,MATCH(B1504,Prodotti!$A$5:$A$504,0)),0)))</f>
        <v/>
      </c>
      <c r="K1504" s="19" t="str">
        <f aca="false">IF(B1504="","",IF(ISNA(MATCH(B1504,Prodotti!$A$5:$A$504,0)),"Codice non trovato",IF(OR(C1504="",D1504=""),"Manca tipo o quantità",IF(C1504="Scarico",IF(SUMIFS($D$5:D1504,$B$5:B1504,B1504,$C$5:C1504,"Carico")-SUMIFS($D$5:D1504,$B$5:B1504,B1504,$C$5:C1504,"Scarico")&lt;0,"Giacenza insufficiente",""),""))))</f>
        <v/>
      </c>
    </row>
    <row r="1505" customFormat="false" ht="15" hidden="false" customHeight="false" outlineLevel="0" collapsed="false">
      <c r="A1505" s="18"/>
      <c r="B1505" s="12"/>
      <c r="C1505" s="13"/>
      <c r="D1505" s="13"/>
      <c r="E1505" s="12"/>
      <c r="F1505" s="14"/>
      <c r="G1505" s="12"/>
      <c r="H1505" s="19" t="str">
        <f aca="false">IF(B1505="","",IFERROR(INDEX(Prodotti!$B$5:$B$504,MATCH(B1505,Prodotti!$A$5:$A$504,0)),"Codice non trovato"))</f>
        <v/>
      </c>
      <c r="I1505" s="17" t="str">
        <f aca="false">IF(OR(D1505="",F1505=""),"",D1505*F1505)</f>
        <v/>
      </c>
      <c r="J1505" s="17" t="str">
        <f aca="false">IF(OR(C1505&lt;&gt;"Scarico",D1505="",F1505="",B1505=""),"",D1505*(F1505-IFERROR(INDEX(Prodotti!$F$5:$F$504,MATCH(B1505,Prodotti!$A$5:$A$504,0)),0)))</f>
        <v/>
      </c>
      <c r="K1505" s="19" t="str">
        <f aca="false">IF(B1505="","",IF(ISNA(MATCH(B1505,Prodotti!$A$5:$A$504,0)),"Codice non trovato",IF(OR(C1505="",D1505=""),"Manca tipo o quantità",IF(C1505="Scarico",IF(SUMIFS($D$5:D1505,$B$5:B1505,B1505,$C$5:C1505,"Carico")-SUMIFS($D$5:D1505,$B$5:B1505,B1505,$C$5:C1505,"Scarico")&lt;0,"Giacenza insufficiente",""),""))))</f>
        <v/>
      </c>
    </row>
    <row r="1506" customFormat="false" ht="15" hidden="false" customHeight="false" outlineLevel="0" collapsed="false">
      <c r="A1506" s="18"/>
      <c r="B1506" s="12"/>
      <c r="C1506" s="13"/>
      <c r="D1506" s="13"/>
      <c r="E1506" s="12"/>
      <c r="F1506" s="14"/>
      <c r="G1506" s="12"/>
      <c r="H1506" s="19" t="str">
        <f aca="false">IF(B1506="","",IFERROR(INDEX(Prodotti!$B$5:$B$504,MATCH(B1506,Prodotti!$A$5:$A$504,0)),"Codice non trovato"))</f>
        <v/>
      </c>
      <c r="I1506" s="17" t="str">
        <f aca="false">IF(OR(D1506="",F1506=""),"",D1506*F1506)</f>
        <v/>
      </c>
      <c r="J1506" s="17" t="str">
        <f aca="false">IF(OR(C1506&lt;&gt;"Scarico",D1506="",F1506="",B1506=""),"",D1506*(F1506-IFERROR(INDEX(Prodotti!$F$5:$F$504,MATCH(B1506,Prodotti!$A$5:$A$504,0)),0)))</f>
        <v/>
      </c>
      <c r="K1506" s="19" t="str">
        <f aca="false">IF(B1506="","",IF(ISNA(MATCH(B1506,Prodotti!$A$5:$A$504,0)),"Codice non trovato",IF(OR(C1506="",D1506=""),"Manca tipo o quantità",IF(C1506="Scarico",IF(SUMIFS($D$5:D1506,$B$5:B1506,B1506,$C$5:C1506,"Carico")-SUMIFS($D$5:D1506,$B$5:B1506,B1506,$C$5:C1506,"Scarico")&lt;0,"Giacenza insufficiente",""),""))))</f>
        <v/>
      </c>
    </row>
    <row r="1507" customFormat="false" ht="15" hidden="false" customHeight="false" outlineLevel="0" collapsed="false">
      <c r="A1507" s="18"/>
      <c r="B1507" s="12"/>
      <c r="C1507" s="13"/>
      <c r="D1507" s="13"/>
      <c r="E1507" s="12"/>
      <c r="F1507" s="14"/>
      <c r="G1507" s="12"/>
      <c r="H1507" s="19" t="str">
        <f aca="false">IF(B1507="","",IFERROR(INDEX(Prodotti!$B$5:$B$504,MATCH(B1507,Prodotti!$A$5:$A$504,0)),"Codice non trovato"))</f>
        <v/>
      </c>
      <c r="I1507" s="17" t="str">
        <f aca="false">IF(OR(D1507="",F1507=""),"",D1507*F1507)</f>
        <v/>
      </c>
      <c r="J1507" s="17" t="str">
        <f aca="false">IF(OR(C1507&lt;&gt;"Scarico",D1507="",F1507="",B1507=""),"",D1507*(F1507-IFERROR(INDEX(Prodotti!$F$5:$F$504,MATCH(B1507,Prodotti!$A$5:$A$504,0)),0)))</f>
        <v/>
      </c>
      <c r="K1507" s="19" t="str">
        <f aca="false">IF(B1507="","",IF(ISNA(MATCH(B1507,Prodotti!$A$5:$A$504,0)),"Codice non trovato",IF(OR(C1507="",D1507=""),"Manca tipo o quantità",IF(C1507="Scarico",IF(SUMIFS($D$5:D1507,$B$5:B1507,B1507,$C$5:C1507,"Carico")-SUMIFS($D$5:D1507,$B$5:B1507,B1507,$C$5:C1507,"Scarico")&lt;0,"Giacenza insufficiente",""),""))))</f>
        <v/>
      </c>
    </row>
    <row r="1508" customFormat="false" ht="15" hidden="false" customHeight="false" outlineLevel="0" collapsed="false">
      <c r="A1508" s="18"/>
      <c r="B1508" s="12"/>
      <c r="C1508" s="13"/>
      <c r="D1508" s="13"/>
      <c r="E1508" s="12"/>
      <c r="F1508" s="14"/>
      <c r="G1508" s="12"/>
      <c r="H1508" s="19" t="str">
        <f aca="false">IF(B1508="","",IFERROR(INDEX(Prodotti!$B$5:$B$504,MATCH(B1508,Prodotti!$A$5:$A$504,0)),"Codice non trovato"))</f>
        <v/>
      </c>
      <c r="I1508" s="17" t="str">
        <f aca="false">IF(OR(D1508="",F1508=""),"",D1508*F1508)</f>
        <v/>
      </c>
      <c r="J1508" s="17" t="str">
        <f aca="false">IF(OR(C1508&lt;&gt;"Scarico",D1508="",F1508="",B1508=""),"",D1508*(F1508-IFERROR(INDEX(Prodotti!$F$5:$F$504,MATCH(B1508,Prodotti!$A$5:$A$504,0)),0)))</f>
        <v/>
      </c>
      <c r="K1508" s="19" t="str">
        <f aca="false">IF(B1508="","",IF(ISNA(MATCH(B1508,Prodotti!$A$5:$A$504,0)),"Codice non trovato",IF(OR(C1508="",D1508=""),"Manca tipo o quantità",IF(C1508="Scarico",IF(SUMIFS($D$5:D1508,$B$5:B1508,B1508,$C$5:C1508,"Carico")-SUMIFS($D$5:D1508,$B$5:B1508,B1508,$C$5:C1508,"Scarico")&lt;0,"Giacenza insufficiente",""),""))))</f>
        <v/>
      </c>
    </row>
    <row r="1509" customFormat="false" ht="15" hidden="false" customHeight="false" outlineLevel="0" collapsed="false">
      <c r="A1509" s="18"/>
      <c r="B1509" s="12"/>
      <c r="C1509" s="13"/>
      <c r="D1509" s="13"/>
      <c r="E1509" s="12"/>
      <c r="F1509" s="14"/>
      <c r="G1509" s="12"/>
      <c r="H1509" s="19" t="str">
        <f aca="false">IF(B1509="","",IFERROR(INDEX(Prodotti!$B$5:$B$504,MATCH(B1509,Prodotti!$A$5:$A$504,0)),"Codice non trovato"))</f>
        <v/>
      </c>
      <c r="I1509" s="17" t="str">
        <f aca="false">IF(OR(D1509="",F1509=""),"",D1509*F1509)</f>
        <v/>
      </c>
      <c r="J1509" s="17" t="str">
        <f aca="false">IF(OR(C1509&lt;&gt;"Scarico",D1509="",F1509="",B1509=""),"",D1509*(F1509-IFERROR(INDEX(Prodotti!$F$5:$F$504,MATCH(B1509,Prodotti!$A$5:$A$504,0)),0)))</f>
        <v/>
      </c>
      <c r="K1509" s="19" t="str">
        <f aca="false">IF(B1509="","",IF(ISNA(MATCH(B1509,Prodotti!$A$5:$A$504,0)),"Codice non trovato",IF(OR(C1509="",D1509=""),"Manca tipo o quantità",IF(C1509="Scarico",IF(SUMIFS($D$5:D1509,$B$5:B1509,B1509,$C$5:C1509,"Carico")-SUMIFS($D$5:D1509,$B$5:B1509,B1509,$C$5:C1509,"Scarico")&lt;0,"Giacenza insufficiente",""),""))))</f>
        <v/>
      </c>
    </row>
    <row r="1510" customFormat="false" ht="15" hidden="false" customHeight="false" outlineLevel="0" collapsed="false">
      <c r="A1510" s="18"/>
      <c r="B1510" s="12"/>
      <c r="C1510" s="13"/>
      <c r="D1510" s="13"/>
      <c r="E1510" s="12"/>
      <c r="F1510" s="14"/>
      <c r="G1510" s="12"/>
      <c r="H1510" s="19" t="str">
        <f aca="false">IF(B1510="","",IFERROR(INDEX(Prodotti!$B$5:$B$504,MATCH(B1510,Prodotti!$A$5:$A$504,0)),"Codice non trovato"))</f>
        <v/>
      </c>
      <c r="I1510" s="17" t="str">
        <f aca="false">IF(OR(D1510="",F1510=""),"",D1510*F1510)</f>
        <v/>
      </c>
      <c r="J1510" s="17" t="str">
        <f aca="false">IF(OR(C1510&lt;&gt;"Scarico",D1510="",F1510="",B1510=""),"",D1510*(F1510-IFERROR(INDEX(Prodotti!$F$5:$F$504,MATCH(B1510,Prodotti!$A$5:$A$504,0)),0)))</f>
        <v/>
      </c>
      <c r="K1510" s="19" t="str">
        <f aca="false">IF(B1510="","",IF(ISNA(MATCH(B1510,Prodotti!$A$5:$A$504,0)),"Codice non trovato",IF(OR(C1510="",D1510=""),"Manca tipo o quantità",IF(C1510="Scarico",IF(SUMIFS($D$5:D1510,$B$5:B1510,B1510,$C$5:C1510,"Carico")-SUMIFS($D$5:D1510,$B$5:B1510,B1510,$C$5:C1510,"Scarico")&lt;0,"Giacenza insufficiente",""),""))))</f>
        <v/>
      </c>
    </row>
    <row r="1511" customFormat="false" ht="15" hidden="false" customHeight="false" outlineLevel="0" collapsed="false">
      <c r="A1511" s="18"/>
      <c r="B1511" s="12"/>
      <c r="C1511" s="13"/>
      <c r="D1511" s="13"/>
      <c r="E1511" s="12"/>
      <c r="F1511" s="14"/>
      <c r="G1511" s="12"/>
      <c r="H1511" s="19" t="str">
        <f aca="false">IF(B1511="","",IFERROR(INDEX(Prodotti!$B$5:$B$504,MATCH(B1511,Prodotti!$A$5:$A$504,0)),"Codice non trovato"))</f>
        <v/>
      </c>
      <c r="I1511" s="17" t="str">
        <f aca="false">IF(OR(D1511="",F1511=""),"",D1511*F1511)</f>
        <v/>
      </c>
      <c r="J1511" s="17" t="str">
        <f aca="false">IF(OR(C1511&lt;&gt;"Scarico",D1511="",F1511="",B1511=""),"",D1511*(F1511-IFERROR(INDEX(Prodotti!$F$5:$F$504,MATCH(B1511,Prodotti!$A$5:$A$504,0)),0)))</f>
        <v/>
      </c>
      <c r="K1511" s="19" t="str">
        <f aca="false">IF(B1511="","",IF(ISNA(MATCH(B1511,Prodotti!$A$5:$A$504,0)),"Codice non trovato",IF(OR(C1511="",D1511=""),"Manca tipo o quantità",IF(C1511="Scarico",IF(SUMIFS($D$5:D1511,$B$5:B1511,B1511,$C$5:C1511,"Carico")-SUMIFS($D$5:D1511,$B$5:B1511,B1511,$C$5:C1511,"Scarico")&lt;0,"Giacenza insufficiente",""),""))))</f>
        <v/>
      </c>
    </row>
    <row r="1512" customFormat="false" ht="15" hidden="false" customHeight="false" outlineLevel="0" collapsed="false">
      <c r="A1512" s="18"/>
      <c r="B1512" s="12"/>
      <c r="C1512" s="13"/>
      <c r="D1512" s="13"/>
      <c r="E1512" s="12"/>
      <c r="F1512" s="14"/>
      <c r="G1512" s="12"/>
      <c r="H1512" s="19" t="str">
        <f aca="false">IF(B1512="","",IFERROR(INDEX(Prodotti!$B$5:$B$504,MATCH(B1512,Prodotti!$A$5:$A$504,0)),"Codice non trovato"))</f>
        <v/>
      </c>
      <c r="I1512" s="17" t="str">
        <f aca="false">IF(OR(D1512="",F1512=""),"",D1512*F1512)</f>
        <v/>
      </c>
      <c r="J1512" s="17" t="str">
        <f aca="false">IF(OR(C1512&lt;&gt;"Scarico",D1512="",F1512="",B1512=""),"",D1512*(F1512-IFERROR(INDEX(Prodotti!$F$5:$F$504,MATCH(B1512,Prodotti!$A$5:$A$504,0)),0)))</f>
        <v/>
      </c>
      <c r="K1512" s="19" t="str">
        <f aca="false">IF(B1512="","",IF(ISNA(MATCH(B1512,Prodotti!$A$5:$A$504,0)),"Codice non trovato",IF(OR(C1512="",D1512=""),"Manca tipo o quantità",IF(C1512="Scarico",IF(SUMIFS($D$5:D1512,$B$5:B1512,B1512,$C$5:C1512,"Carico")-SUMIFS($D$5:D1512,$B$5:B1512,B1512,$C$5:C1512,"Scarico")&lt;0,"Giacenza insufficiente",""),""))))</f>
        <v/>
      </c>
    </row>
    <row r="1513" customFormat="false" ht="15" hidden="false" customHeight="false" outlineLevel="0" collapsed="false">
      <c r="A1513" s="18"/>
      <c r="B1513" s="12"/>
      <c r="C1513" s="13"/>
      <c r="D1513" s="13"/>
      <c r="E1513" s="12"/>
      <c r="F1513" s="14"/>
      <c r="G1513" s="12"/>
      <c r="H1513" s="19" t="str">
        <f aca="false">IF(B1513="","",IFERROR(INDEX(Prodotti!$B$5:$B$504,MATCH(B1513,Prodotti!$A$5:$A$504,0)),"Codice non trovato"))</f>
        <v/>
      </c>
      <c r="I1513" s="17" t="str">
        <f aca="false">IF(OR(D1513="",F1513=""),"",D1513*F1513)</f>
        <v/>
      </c>
      <c r="J1513" s="17" t="str">
        <f aca="false">IF(OR(C1513&lt;&gt;"Scarico",D1513="",F1513="",B1513=""),"",D1513*(F1513-IFERROR(INDEX(Prodotti!$F$5:$F$504,MATCH(B1513,Prodotti!$A$5:$A$504,0)),0)))</f>
        <v/>
      </c>
      <c r="K1513" s="19" t="str">
        <f aca="false">IF(B1513="","",IF(ISNA(MATCH(B1513,Prodotti!$A$5:$A$504,0)),"Codice non trovato",IF(OR(C1513="",D1513=""),"Manca tipo o quantità",IF(C1513="Scarico",IF(SUMIFS($D$5:D1513,$B$5:B1513,B1513,$C$5:C1513,"Carico")-SUMIFS($D$5:D1513,$B$5:B1513,B1513,$C$5:C1513,"Scarico")&lt;0,"Giacenza insufficiente",""),""))))</f>
        <v/>
      </c>
    </row>
    <row r="1514" customFormat="false" ht="15" hidden="false" customHeight="false" outlineLevel="0" collapsed="false">
      <c r="A1514" s="18"/>
      <c r="B1514" s="12"/>
      <c r="C1514" s="13"/>
      <c r="D1514" s="13"/>
      <c r="E1514" s="12"/>
      <c r="F1514" s="14"/>
      <c r="G1514" s="12"/>
      <c r="H1514" s="19" t="str">
        <f aca="false">IF(B1514="","",IFERROR(INDEX(Prodotti!$B$5:$B$504,MATCH(B1514,Prodotti!$A$5:$A$504,0)),"Codice non trovato"))</f>
        <v/>
      </c>
      <c r="I1514" s="17" t="str">
        <f aca="false">IF(OR(D1514="",F1514=""),"",D1514*F1514)</f>
        <v/>
      </c>
      <c r="J1514" s="17" t="str">
        <f aca="false">IF(OR(C1514&lt;&gt;"Scarico",D1514="",F1514="",B1514=""),"",D1514*(F1514-IFERROR(INDEX(Prodotti!$F$5:$F$504,MATCH(B1514,Prodotti!$A$5:$A$504,0)),0)))</f>
        <v/>
      </c>
      <c r="K1514" s="19" t="str">
        <f aca="false">IF(B1514="","",IF(ISNA(MATCH(B1514,Prodotti!$A$5:$A$504,0)),"Codice non trovato",IF(OR(C1514="",D1514=""),"Manca tipo o quantità",IF(C1514="Scarico",IF(SUMIFS($D$5:D1514,$B$5:B1514,B1514,$C$5:C1514,"Carico")-SUMIFS($D$5:D1514,$B$5:B1514,B1514,$C$5:C1514,"Scarico")&lt;0,"Giacenza insufficiente",""),""))))</f>
        <v/>
      </c>
    </row>
    <row r="1515" customFormat="false" ht="15" hidden="false" customHeight="false" outlineLevel="0" collapsed="false">
      <c r="A1515" s="18"/>
      <c r="B1515" s="12"/>
      <c r="C1515" s="13"/>
      <c r="D1515" s="13"/>
      <c r="E1515" s="12"/>
      <c r="F1515" s="14"/>
      <c r="G1515" s="12"/>
      <c r="H1515" s="19" t="str">
        <f aca="false">IF(B1515="","",IFERROR(INDEX(Prodotti!$B$5:$B$504,MATCH(B1515,Prodotti!$A$5:$A$504,0)),"Codice non trovato"))</f>
        <v/>
      </c>
      <c r="I1515" s="17" t="str">
        <f aca="false">IF(OR(D1515="",F1515=""),"",D1515*F1515)</f>
        <v/>
      </c>
      <c r="J1515" s="17" t="str">
        <f aca="false">IF(OR(C1515&lt;&gt;"Scarico",D1515="",F1515="",B1515=""),"",D1515*(F1515-IFERROR(INDEX(Prodotti!$F$5:$F$504,MATCH(B1515,Prodotti!$A$5:$A$504,0)),0)))</f>
        <v/>
      </c>
      <c r="K1515" s="19" t="str">
        <f aca="false">IF(B1515="","",IF(ISNA(MATCH(B1515,Prodotti!$A$5:$A$504,0)),"Codice non trovato",IF(OR(C1515="",D1515=""),"Manca tipo o quantità",IF(C1515="Scarico",IF(SUMIFS($D$5:D1515,$B$5:B1515,B1515,$C$5:C1515,"Carico")-SUMIFS($D$5:D1515,$B$5:B1515,B1515,$C$5:C1515,"Scarico")&lt;0,"Giacenza insufficiente",""),""))))</f>
        <v/>
      </c>
    </row>
    <row r="1516" customFormat="false" ht="15" hidden="false" customHeight="false" outlineLevel="0" collapsed="false">
      <c r="A1516" s="18"/>
      <c r="B1516" s="12"/>
      <c r="C1516" s="13"/>
      <c r="D1516" s="13"/>
      <c r="E1516" s="12"/>
      <c r="F1516" s="14"/>
      <c r="G1516" s="12"/>
      <c r="H1516" s="19" t="str">
        <f aca="false">IF(B1516="","",IFERROR(INDEX(Prodotti!$B$5:$B$504,MATCH(B1516,Prodotti!$A$5:$A$504,0)),"Codice non trovato"))</f>
        <v/>
      </c>
      <c r="I1516" s="17" t="str">
        <f aca="false">IF(OR(D1516="",F1516=""),"",D1516*F1516)</f>
        <v/>
      </c>
      <c r="J1516" s="17" t="str">
        <f aca="false">IF(OR(C1516&lt;&gt;"Scarico",D1516="",F1516="",B1516=""),"",D1516*(F1516-IFERROR(INDEX(Prodotti!$F$5:$F$504,MATCH(B1516,Prodotti!$A$5:$A$504,0)),0)))</f>
        <v/>
      </c>
      <c r="K1516" s="19" t="str">
        <f aca="false">IF(B1516="","",IF(ISNA(MATCH(B1516,Prodotti!$A$5:$A$504,0)),"Codice non trovato",IF(OR(C1516="",D1516=""),"Manca tipo o quantità",IF(C1516="Scarico",IF(SUMIFS($D$5:D1516,$B$5:B1516,B1516,$C$5:C1516,"Carico")-SUMIFS($D$5:D1516,$B$5:B1516,B1516,$C$5:C1516,"Scarico")&lt;0,"Giacenza insufficiente",""),""))))</f>
        <v/>
      </c>
    </row>
    <row r="1517" customFormat="false" ht="15" hidden="false" customHeight="false" outlineLevel="0" collapsed="false">
      <c r="A1517" s="18"/>
      <c r="B1517" s="12"/>
      <c r="C1517" s="13"/>
      <c r="D1517" s="13"/>
      <c r="E1517" s="12"/>
      <c r="F1517" s="14"/>
      <c r="G1517" s="12"/>
      <c r="H1517" s="19" t="str">
        <f aca="false">IF(B1517="","",IFERROR(INDEX(Prodotti!$B$5:$B$504,MATCH(B1517,Prodotti!$A$5:$A$504,0)),"Codice non trovato"))</f>
        <v/>
      </c>
      <c r="I1517" s="17" t="str">
        <f aca="false">IF(OR(D1517="",F1517=""),"",D1517*F1517)</f>
        <v/>
      </c>
      <c r="J1517" s="17" t="str">
        <f aca="false">IF(OR(C1517&lt;&gt;"Scarico",D1517="",F1517="",B1517=""),"",D1517*(F1517-IFERROR(INDEX(Prodotti!$F$5:$F$504,MATCH(B1517,Prodotti!$A$5:$A$504,0)),0)))</f>
        <v/>
      </c>
      <c r="K1517" s="19" t="str">
        <f aca="false">IF(B1517="","",IF(ISNA(MATCH(B1517,Prodotti!$A$5:$A$504,0)),"Codice non trovato",IF(OR(C1517="",D1517=""),"Manca tipo o quantità",IF(C1517="Scarico",IF(SUMIFS($D$5:D1517,$B$5:B1517,B1517,$C$5:C1517,"Carico")-SUMIFS($D$5:D1517,$B$5:B1517,B1517,$C$5:C1517,"Scarico")&lt;0,"Giacenza insufficiente",""),""))))</f>
        <v/>
      </c>
    </row>
    <row r="1518" customFormat="false" ht="15" hidden="false" customHeight="false" outlineLevel="0" collapsed="false">
      <c r="A1518" s="18"/>
      <c r="B1518" s="12"/>
      <c r="C1518" s="13"/>
      <c r="D1518" s="13"/>
      <c r="E1518" s="12"/>
      <c r="F1518" s="14"/>
      <c r="G1518" s="12"/>
      <c r="H1518" s="19" t="str">
        <f aca="false">IF(B1518="","",IFERROR(INDEX(Prodotti!$B$5:$B$504,MATCH(B1518,Prodotti!$A$5:$A$504,0)),"Codice non trovato"))</f>
        <v/>
      </c>
      <c r="I1518" s="17" t="str">
        <f aca="false">IF(OR(D1518="",F1518=""),"",D1518*F1518)</f>
        <v/>
      </c>
      <c r="J1518" s="17" t="str">
        <f aca="false">IF(OR(C1518&lt;&gt;"Scarico",D1518="",F1518="",B1518=""),"",D1518*(F1518-IFERROR(INDEX(Prodotti!$F$5:$F$504,MATCH(B1518,Prodotti!$A$5:$A$504,0)),0)))</f>
        <v/>
      </c>
      <c r="K1518" s="19" t="str">
        <f aca="false">IF(B1518="","",IF(ISNA(MATCH(B1518,Prodotti!$A$5:$A$504,0)),"Codice non trovato",IF(OR(C1518="",D1518=""),"Manca tipo o quantità",IF(C1518="Scarico",IF(SUMIFS($D$5:D1518,$B$5:B1518,B1518,$C$5:C1518,"Carico")-SUMIFS($D$5:D1518,$B$5:B1518,B1518,$C$5:C1518,"Scarico")&lt;0,"Giacenza insufficiente",""),""))))</f>
        <v/>
      </c>
    </row>
    <row r="1519" customFormat="false" ht="15" hidden="false" customHeight="false" outlineLevel="0" collapsed="false">
      <c r="A1519" s="18"/>
      <c r="B1519" s="12"/>
      <c r="C1519" s="13"/>
      <c r="D1519" s="13"/>
      <c r="E1519" s="12"/>
      <c r="F1519" s="14"/>
      <c r="G1519" s="12"/>
      <c r="H1519" s="19" t="str">
        <f aca="false">IF(B1519="","",IFERROR(INDEX(Prodotti!$B$5:$B$504,MATCH(B1519,Prodotti!$A$5:$A$504,0)),"Codice non trovato"))</f>
        <v/>
      </c>
      <c r="I1519" s="17" t="str">
        <f aca="false">IF(OR(D1519="",F1519=""),"",D1519*F1519)</f>
        <v/>
      </c>
      <c r="J1519" s="17" t="str">
        <f aca="false">IF(OR(C1519&lt;&gt;"Scarico",D1519="",F1519="",B1519=""),"",D1519*(F1519-IFERROR(INDEX(Prodotti!$F$5:$F$504,MATCH(B1519,Prodotti!$A$5:$A$504,0)),0)))</f>
        <v/>
      </c>
      <c r="K1519" s="19" t="str">
        <f aca="false">IF(B1519="","",IF(ISNA(MATCH(B1519,Prodotti!$A$5:$A$504,0)),"Codice non trovato",IF(OR(C1519="",D1519=""),"Manca tipo o quantità",IF(C1519="Scarico",IF(SUMIFS($D$5:D1519,$B$5:B1519,B1519,$C$5:C1519,"Carico")-SUMIFS($D$5:D1519,$B$5:B1519,B1519,$C$5:C1519,"Scarico")&lt;0,"Giacenza insufficiente",""),""))))</f>
        <v/>
      </c>
    </row>
    <row r="1520" customFormat="false" ht="15" hidden="false" customHeight="false" outlineLevel="0" collapsed="false">
      <c r="A1520" s="18"/>
      <c r="B1520" s="12"/>
      <c r="C1520" s="13"/>
      <c r="D1520" s="13"/>
      <c r="E1520" s="12"/>
      <c r="F1520" s="14"/>
      <c r="G1520" s="12"/>
      <c r="H1520" s="19" t="str">
        <f aca="false">IF(B1520="","",IFERROR(INDEX(Prodotti!$B$5:$B$504,MATCH(B1520,Prodotti!$A$5:$A$504,0)),"Codice non trovato"))</f>
        <v/>
      </c>
      <c r="I1520" s="17" t="str">
        <f aca="false">IF(OR(D1520="",F1520=""),"",D1520*F1520)</f>
        <v/>
      </c>
      <c r="J1520" s="17" t="str">
        <f aca="false">IF(OR(C1520&lt;&gt;"Scarico",D1520="",F1520="",B1520=""),"",D1520*(F1520-IFERROR(INDEX(Prodotti!$F$5:$F$504,MATCH(B1520,Prodotti!$A$5:$A$504,0)),0)))</f>
        <v/>
      </c>
      <c r="K1520" s="19" t="str">
        <f aca="false">IF(B1520="","",IF(ISNA(MATCH(B1520,Prodotti!$A$5:$A$504,0)),"Codice non trovato",IF(OR(C1520="",D1520=""),"Manca tipo o quantità",IF(C1520="Scarico",IF(SUMIFS($D$5:D1520,$B$5:B1520,B1520,$C$5:C1520,"Carico")-SUMIFS($D$5:D1520,$B$5:B1520,B1520,$C$5:C1520,"Scarico")&lt;0,"Giacenza insufficiente",""),""))))</f>
        <v/>
      </c>
    </row>
    <row r="1521" customFormat="false" ht="15" hidden="false" customHeight="false" outlineLevel="0" collapsed="false">
      <c r="A1521" s="18"/>
      <c r="B1521" s="12"/>
      <c r="C1521" s="13"/>
      <c r="D1521" s="13"/>
      <c r="E1521" s="12"/>
      <c r="F1521" s="14"/>
      <c r="G1521" s="12"/>
      <c r="H1521" s="19" t="str">
        <f aca="false">IF(B1521="","",IFERROR(INDEX(Prodotti!$B$5:$B$504,MATCH(B1521,Prodotti!$A$5:$A$504,0)),"Codice non trovato"))</f>
        <v/>
      </c>
      <c r="I1521" s="17" t="str">
        <f aca="false">IF(OR(D1521="",F1521=""),"",D1521*F1521)</f>
        <v/>
      </c>
      <c r="J1521" s="17" t="str">
        <f aca="false">IF(OR(C1521&lt;&gt;"Scarico",D1521="",F1521="",B1521=""),"",D1521*(F1521-IFERROR(INDEX(Prodotti!$F$5:$F$504,MATCH(B1521,Prodotti!$A$5:$A$504,0)),0)))</f>
        <v/>
      </c>
      <c r="K1521" s="19" t="str">
        <f aca="false">IF(B1521="","",IF(ISNA(MATCH(B1521,Prodotti!$A$5:$A$504,0)),"Codice non trovato",IF(OR(C1521="",D1521=""),"Manca tipo o quantità",IF(C1521="Scarico",IF(SUMIFS($D$5:D1521,$B$5:B1521,B1521,$C$5:C1521,"Carico")-SUMIFS($D$5:D1521,$B$5:B1521,B1521,$C$5:C1521,"Scarico")&lt;0,"Giacenza insufficiente",""),""))))</f>
        <v/>
      </c>
    </row>
    <row r="1522" customFormat="false" ht="15" hidden="false" customHeight="false" outlineLevel="0" collapsed="false">
      <c r="A1522" s="18"/>
      <c r="B1522" s="12"/>
      <c r="C1522" s="13"/>
      <c r="D1522" s="13"/>
      <c r="E1522" s="12"/>
      <c r="F1522" s="14"/>
      <c r="G1522" s="12"/>
      <c r="H1522" s="19" t="str">
        <f aca="false">IF(B1522="","",IFERROR(INDEX(Prodotti!$B$5:$B$504,MATCH(B1522,Prodotti!$A$5:$A$504,0)),"Codice non trovato"))</f>
        <v/>
      </c>
      <c r="I1522" s="17" t="str">
        <f aca="false">IF(OR(D1522="",F1522=""),"",D1522*F1522)</f>
        <v/>
      </c>
      <c r="J1522" s="17" t="str">
        <f aca="false">IF(OR(C1522&lt;&gt;"Scarico",D1522="",F1522="",B1522=""),"",D1522*(F1522-IFERROR(INDEX(Prodotti!$F$5:$F$504,MATCH(B1522,Prodotti!$A$5:$A$504,0)),0)))</f>
        <v/>
      </c>
      <c r="K1522" s="19" t="str">
        <f aca="false">IF(B1522="","",IF(ISNA(MATCH(B1522,Prodotti!$A$5:$A$504,0)),"Codice non trovato",IF(OR(C1522="",D1522=""),"Manca tipo o quantità",IF(C1522="Scarico",IF(SUMIFS($D$5:D1522,$B$5:B1522,B1522,$C$5:C1522,"Carico")-SUMIFS($D$5:D1522,$B$5:B1522,B1522,$C$5:C1522,"Scarico")&lt;0,"Giacenza insufficiente",""),""))))</f>
        <v/>
      </c>
    </row>
    <row r="1523" customFormat="false" ht="15" hidden="false" customHeight="false" outlineLevel="0" collapsed="false">
      <c r="A1523" s="18"/>
      <c r="B1523" s="12"/>
      <c r="C1523" s="13"/>
      <c r="D1523" s="13"/>
      <c r="E1523" s="12"/>
      <c r="F1523" s="14"/>
      <c r="G1523" s="12"/>
      <c r="H1523" s="19" t="str">
        <f aca="false">IF(B1523="","",IFERROR(INDEX(Prodotti!$B$5:$B$504,MATCH(B1523,Prodotti!$A$5:$A$504,0)),"Codice non trovato"))</f>
        <v/>
      </c>
      <c r="I1523" s="17" t="str">
        <f aca="false">IF(OR(D1523="",F1523=""),"",D1523*F1523)</f>
        <v/>
      </c>
      <c r="J1523" s="17" t="str">
        <f aca="false">IF(OR(C1523&lt;&gt;"Scarico",D1523="",F1523="",B1523=""),"",D1523*(F1523-IFERROR(INDEX(Prodotti!$F$5:$F$504,MATCH(B1523,Prodotti!$A$5:$A$504,0)),0)))</f>
        <v/>
      </c>
      <c r="K1523" s="19" t="str">
        <f aca="false">IF(B1523="","",IF(ISNA(MATCH(B1523,Prodotti!$A$5:$A$504,0)),"Codice non trovato",IF(OR(C1523="",D1523=""),"Manca tipo o quantità",IF(C1523="Scarico",IF(SUMIFS($D$5:D1523,$B$5:B1523,B1523,$C$5:C1523,"Carico")-SUMIFS($D$5:D1523,$B$5:B1523,B1523,$C$5:C1523,"Scarico")&lt;0,"Giacenza insufficiente",""),""))))</f>
        <v/>
      </c>
    </row>
    <row r="1524" customFormat="false" ht="15" hidden="false" customHeight="false" outlineLevel="0" collapsed="false">
      <c r="A1524" s="18"/>
      <c r="B1524" s="12"/>
      <c r="C1524" s="13"/>
      <c r="D1524" s="13"/>
      <c r="E1524" s="12"/>
      <c r="F1524" s="14"/>
      <c r="G1524" s="12"/>
      <c r="H1524" s="19" t="str">
        <f aca="false">IF(B1524="","",IFERROR(INDEX(Prodotti!$B$5:$B$504,MATCH(B1524,Prodotti!$A$5:$A$504,0)),"Codice non trovato"))</f>
        <v/>
      </c>
      <c r="I1524" s="17" t="str">
        <f aca="false">IF(OR(D1524="",F1524=""),"",D1524*F1524)</f>
        <v/>
      </c>
      <c r="J1524" s="17" t="str">
        <f aca="false">IF(OR(C1524&lt;&gt;"Scarico",D1524="",F1524="",B1524=""),"",D1524*(F1524-IFERROR(INDEX(Prodotti!$F$5:$F$504,MATCH(B1524,Prodotti!$A$5:$A$504,0)),0)))</f>
        <v/>
      </c>
      <c r="K1524" s="19" t="str">
        <f aca="false">IF(B1524="","",IF(ISNA(MATCH(B1524,Prodotti!$A$5:$A$504,0)),"Codice non trovato",IF(OR(C1524="",D1524=""),"Manca tipo o quantità",IF(C1524="Scarico",IF(SUMIFS($D$5:D1524,$B$5:B1524,B1524,$C$5:C1524,"Carico")-SUMIFS($D$5:D1524,$B$5:B1524,B1524,$C$5:C1524,"Scarico")&lt;0,"Giacenza insufficiente",""),""))))</f>
        <v/>
      </c>
    </row>
    <row r="1525" customFormat="false" ht="15" hidden="false" customHeight="false" outlineLevel="0" collapsed="false">
      <c r="A1525" s="18"/>
      <c r="B1525" s="12"/>
      <c r="C1525" s="13"/>
      <c r="D1525" s="13"/>
      <c r="E1525" s="12"/>
      <c r="F1525" s="14"/>
      <c r="G1525" s="12"/>
      <c r="H1525" s="19" t="str">
        <f aca="false">IF(B1525="","",IFERROR(INDEX(Prodotti!$B$5:$B$504,MATCH(B1525,Prodotti!$A$5:$A$504,0)),"Codice non trovato"))</f>
        <v/>
      </c>
      <c r="I1525" s="17" t="str">
        <f aca="false">IF(OR(D1525="",F1525=""),"",D1525*F1525)</f>
        <v/>
      </c>
      <c r="J1525" s="17" t="str">
        <f aca="false">IF(OR(C1525&lt;&gt;"Scarico",D1525="",F1525="",B1525=""),"",D1525*(F1525-IFERROR(INDEX(Prodotti!$F$5:$F$504,MATCH(B1525,Prodotti!$A$5:$A$504,0)),0)))</f>
        <v/>
      </c>
      <c r="K1525" s="19" t="str">
        <f aca="false">IF(B1525="","",IF(ISNA(MATCH(B1525,Prodotti!$A$5:$A$504,0)),"Codice non trovato",IF(OR(C1525="",D1525=""),"Manca tipo o quantità",IF(C1525="Scarico",IF(SUMIFS($D$5:D1525,$B$5:B1525,B1525,$C$5:C1525,"Carico")-SUMIFS($D$5:D1525,$B$5:B1525,B1525,$C$5:C1525,"Scarico")&lt;0,"Giacenza insufficiente",""),""))))</f>
        <v/>
      </c>
    </row>
    <row r="1526" customFormat="false" ht="15" hidden="false" customHeight="false" outlineLevel="0" collapsed="false">
      <c r="A1526" s="18"/>
      <c r="B1526" s="12"/>
      <c r="C1526" s="13"/>
      <c r="D1526" s="13"/>
      <c r="E1526" s="12"/>
      <c r="F1526" s="14"/>
      <c r="G1526" s="12"/>
      <c r="H1526" s="19" t="str">
        <f aca="false">IF(B1526="","",IFERROR(INDEX(Prodotti!$B$5:$B$504,MATCH(B1526,Prodotti!$A$5:$A$504,0)),"Codice non trovato"))</f>
        <v/>
      </c>
      <c r="I1526" s="17" t="str">
        <f aca="false">IF(OR(D1526="",F1526=""),"",D1526*F1526)</f>
        <v/>
      </c>
      <c r="J1526" s="17" t="str">
        <f aca="false">IF(OR(C1526&lt;&gt;"Scarico",D1526="",F1526="",B1526=""),"",D1526*(F1526-IFERROR(INDEX(Prodotti!$F$5:$F$504,MATCH(B1526,Prodotti!$A$5:$A$504,0)),0)))</f>
        <v/>
      </c>
      <c r="K1526" s="19" t="str">
        <f aca="false">IF(B1526="","",IF(ISNA(MATCH(B1526,Prodotti!$A$5:$A$504,0)),"Codice non trovato",IF(OR(C1526="",D1526=""),"Manca tipo o quantità",IF(C1526="Scarico",IF(SUMIFS($D$5:D1526,$B$5:B1526,B1526,$C$5:C1526,"Carico")-SUMIFS($D$5:D1526,$B$5:B1526,B1526,$C$5:C1526,"Scarico")&lt;0,"Giacenza insufficiente",""),""))))</f>
        <v/>
      </c>
    </row>
    <row r="1527" customFormat="false" ht="15" hidden="false" customHeight="false" outlineLevel="0" collapsed="false">
      <c r="A1527" s="18"/>
      <c r="B1527" s="12"/>
      <c r="C1527" s="13"/>
      <c r="D1527" s="13"/>
      <c r="E1527" s="12"/>
      <c r="F1527" s="14"/>
      <c r="G1527" s="12"/>
      <c r="H1527" s="19" t="str">
        <f aca="false">IF(B1527="","",IFERROR(INDEX(Prodotti!$B$5:$B$504,MATCH(B1527,Prodotti!$A$5:$A$504,0)),"Codice non trovato"))</f>
        <v/>
      </c>
      <c r="I1527" s="17" t="str">
        <f aca="false">IF(OR(D1527="",F1527=""),"",D1527*F1527)</f>
        <v/>
      </c>
      <c r="J1527" s="17" t="str">
        <f aca="false">IF(OR(C1527&lt;&gt;"Scarico",D1527="",F1527="",B1527=""),"",D1527*(F1527-IFERROR(INDEX(Prodotti!$F$5:$F$504,MATCH(B1527,Prodotti!$A$5:$A$504,0)),0)))</f>
        <v/>
      </c>
      <c r="K1527" s="19" t="str">
        <f aca="false">IF(B1527="","",IF(ISNA(MATCH(B1527,Prodotti!$A$5:$A$504,0)),"Codice non trovato",IF(OR(C1527="",D1527=""),"Manca tipo o quantità",IF(C1527="Scarico",IF(SUMIFS($D$5:D1527,$B$5:B1527,B1527,$C$5:C1527,"Carico")-SUMIFS($D$5:D1527,$B$5:B1527,B1527,$C$5:C1527,"Scarico")&lt;0,"Giacenza insufficiente",""),""))))</f>
        <v/>
      </c>
    </row>
    <row r="1528" customFormat="false" ht="15" hidden="false" customHeight="false" outlineLevel="0" collapsed="false">
      <c r="A1528" s="18"/>
      <c r="B1528" s="12"/>
      <c r="C1528" s="13"/>
      <c r="D1528" s="13"/>
      <c r="E1528" s="12"/>
      <c r="F1528" s="14"/>
      <c r="G1528" s="12"/>
      <c r="H1528" s="19" t="str">
        <f aca="false">IF(B1528="","",IFERROR(INDEX(Prodotti!$B$5:$B$504,MATCH(B1528,Prodotti!$A$5:$A$504,0)),"Codice non trovato"))</f>
        <v/>
      </c>
      <c r="I1528" s="17" t="str">
        <f aca="false">IF(OR(D1528="",F1528=""),"",D1528*F1528)</f>
        <v/>
      </c>
      <c r="J1528" s="17" t="str">
        <f aca="false">IF(OR(C1528&lt;&gt;"Scarico",D1528="",F1528="",B1528=""),"",D1528*(F1528-IFERROR(INDEX(Prodotti!$F$5:$F$504,MATCH(B1528,Prodotti!$A$5:$A$504,0)),0)))</f>
        <v/>
      </c>
      <c r="K1528" s="19" t="str">
        <f aca="false">IF(B1528="","",IF(ISNA(MATCH(B1528,Prodotti!$A$5:$A$504,0)),"Codice non trovato",IF(OR(C1528="",D1528=""),"Manca tipo o quantità",IF(C1528="Scarico",IF(SUMIFS($D$5:D1528,$B$5:B1528,B1528,$C$5:C1528,"Carico")-SUMIFS($D$5:D1528,$B$5:B1528,B1528,$C$5:C1528,"Scarico")&lt;0,"Giacenza insufficiente",""),""))))</f>
        <v/>
      </c>
    </row>
    <row r="1529" customFormat="false" ht="15" hidden="false" customHeight="false" outlineLevel="0" collapsed="false">
      <c r="A1529" s="18"/>
      <c r="B1529" s="12"/>
      <c r="C1529" s="13"/>
      <c r="D1529" s="13"/>
      <c r="E1529" s="12"/>
      <c r="F1529" s="14"/>
      <c r="G1529" s="12"/>
      <c r="H1529" s="19" t="str">
        <f aca="false">IF(B1529="","",IFERROR(INDEX(Prodotti!$B$5:$B$504,MATCH(B1529,Prodotti!$A$5:$A$504,0)),"Codice non trovato"))</f>
        <v/>
      </c>
      <c r="I1529" s="17" t="str">
        <f aca="false">IF(OR(D1529="",F1529=""),"",D1529*F1529)</f>
        <v/>
      </c>
      <c r="J1529" s="17" t="str">
        <f aca="false">IF(OR(C1529&lt;&gt;"Scarico",D1529="",F1529="",B1529=""),"",D1529*(F1529-IFERROR(INDEX(Prodotti!$F$5:$F$504,MATCH(B1529,Prodotti!$A$5:$A$504,0)),0)))</f>
        <v/>
      </c>
      <c r="K1529" s="19" t="str">
        <f aca="false">IF(B1529="","",IF(ISNA(MATCH(B1529,Prodotti!$A$5:$A$504,0)),"Codice non trovato",IF(OR(C1529="",D1529=""),"Manca tipo o quantità",IF(C1529="Scarico",IF(SUMIFS($D$5:D1529,$B$5:B1529,B1529,$C$5:C1529,"Carico")-SUMIFS($D$5:D1529,$B$5:B1529,B1529,$C$5:C1529,"Scarico")&lt;0,"Giacenza insufficiente",""),""))))</f>
        <v/>
      </c>
    </row>
    <row r="1530" customFormat="false" ht="15" hidden="false" customHeight="false" outlineLevel="0" collapsed="false">
      <c r="A1530" s="18"/>
      <c r="B1530" s="12"/>
      <c r="C1530" s="13"/>
      <c r="D1530" s="13"/>
      <c r="E1530" s="12"/>
      <c r="F1530" s="14"/>
      <c r="G1530" s="12"/>
      <c r="H1530" s="19" t="str">
        <f aca="false">IF(B1530="","",IFERROR(INDEX(Prodotti!$B$5:$B$504,MATCH(B1530,Prodotti!$A$5:$A$504,0)),"Codice non trovato"))</f>
        <v/>
      </c>
      <c r="I1530" s="17" t="str">
        <f aca="false">IF(OR(D1530="",F1530=""),"",D1530*F1530)</f>
        <v/>
      </c>
      <c r="J1530" s="17" t="str">
        <f aca="false">IF(OR(C1530&lt;&gt;"Scarico",D1530="",F1530="",B1530=""),"",D1530*(F1530-IFERROR(INDEX(Prodotti!$F$5:$F$504,MATCH(B1530,Prodotti!$A$5:$A$504,0)),0)))</f>
        <v/>
      </c>
      <c r="K1530" s="19" t="str">
        <f aca="false">IF(B1530="","",IF(ISNA(MATCH(B1530,Prodotti!$A$5:$A$504,0)),"Codice non trovato",IF(OR(C1530="",D1530=""),"Manca tipo o quantità",IF(C1530="Scarico",IF(SUMIFS($D$5:D1530,$B$5:B1530,B1530,$C$5:C1530,"Carico")-SUMIFS($D$5:D1530,$B$5:B1530,B1530,$C$5:C1530,"Scarico")&lt;0,"Giacenza insufficiente",""),""))))</f>
        <v/>
      </c>
    </row>
    <row r="1531" customFormat="false" ht="15" hidden="false" customHeight="false" outlineLevel="0" collapsed="false">
      <c r="A1531" s="18"/>
      <c r="B1531" s="12"/>
      <c r="C1531" s="13"/>
      <c r="D1531" s="13"/>
      <c r="E1531" s="12"/>
      <c r="F1531" s="14"/>
      <c r="G1531" s="12"/>
      <c r="H1531" s="19" t="str">
        <f aca="false">IF(B1531="","",IFERROR(INDEX(Prodotti!$B$5:$B$504,MATCH(B1531,Prodotti!$A$5:$A$504,0)),"Codice non trovato"))</f>
        <v/>
      </c>
      <c r="I1531" s="17" t="str">
        <f aca="false">IF(OR(D1531="",F1531=""),"",D1531*F1531)</f>
        <v/>
      </c>
      <c r="J1531" s="17" t="str">
        <f aca="false">IF(OR(C1531&lt;&gt;"Scarico",D1531="",F1531="",B1531=""),"",D1531*(F1531-IFERROR(INDEX(Prodotti!$F$5:$F$504,MATCH(B1531,Prodotti!$A$5:$A$504,0)),0)))</f>
        <v/>
      </c>
      <c r="K1531" s="19" t="str">
        <f aca="false">IF(B1531="","",IF(ISNA(MATCH(B1531,Prodotti!$A$5:$A$504,0)),"Codice non trovato",IF(OR(C1531="",D1531=""),"Manca tipo o quantità",IF(C1531="Scarico",IF(SUMIFS($D$5:D1531,$B$5:B1531,B1531,$C$5:C1531,"Carico")-SUMIFS($D$5:D1531,$B$5:B1531,B1531,$C$5:C1531,"Scarico")&lt;0,"Giacenza insufficiente",""),""))))</f>
        <v/>
      </c>
    </row>
    <row r="1532" customFormat="false" ht="15" hidden="false" customHeight="false" outlineLevel="0" collapsed="false">
      <c r="A1532" s="18"/>
      <c r="B1532" s="12"/>
      <c r="C1532" s="13"/>
      <c r="D1532" s="13"/>
      <c r="E1532" s="12"/>
      <c r="F1532" s="14"/>
      <c r="G1532" s="12"/>
      <c r="H1532" s="19" t="str">
        <f aca="false">IF(B1532="","",IFERROR(INDEX(Prodotti!$B$5:$B$504,MATCH(B1532,Prodotti!$A$5:$A$504,0)),"Codice non trovato"))</f>
        <v/>
      </c>
      <c r="I1532" s="17" t="str">
        <f aca="false">IF(OR(D1532="",F1532=""),"",D1532*F1532)</f>
        <v/>
      </c>
      <c r="J1532" s="17" t="str">
        <f aca="false">IF(OR(C1532&lt;&gt;"Scarico",D1532="",F1532="",B1532=""),"",D1532*(F1532-IFERROR(INDEX(Prodotti!$F$5:$F$504,MATCH(B1532,Prodotti!$A$5:$A$504,0)),0)))</f>
        <v/>
      </c>
      <c r="K1532" s="19" t="str">
        <f aca="false">IF(B1532="","",IF(ISNA(MATCH(B1532,Prodotti!$A$5:$A$504,0)),"Codice non trovato",IF(OR(C1532="",D1532=""),"Manca tipo o quantità",IF(C1532="Scarico",IF(SUMIFS($D$5:D1532,$B$5:B1532,B1532,$C$5:C1532,"Carico")-SUMIFS($D$5:D1532,$B$5:B1532,B1532,$C$5:C1532,"Scarico")&lt;0,"Giacenza insufficiente",""),""))))</f>
        <v/>
      </c>
    </row>
    <row r="1533" customFormat="false" ht="15" hidden="false" customHeight="false" outlineLevel="0" collapsed="false">
      <c r="A1533" s="18"/>
      <c r="B1533" s="12"/>
      <c r="C1533" s="13"/>
      <c r="D1533" s="13"/>
      <c r="E1533" s="12"/>
      <c r="F1533" s="14"/>
      <c r="G1533" s="12"/>
      <c r="H1533" s="19" t="str">
        <f aca="false">IF(B1533="","",IFERROR(INDEX(Prodotti!$B$5:$B$504,MATCH(B1533,Prodotti!$A$5:$A$504,0)),"Codice non trovato"))</f>
        <v/>
      </c>
      <c r="I1533" s="17" t="str">
        <f aca="false">IF(OR(D1533="",F1533=""),"",D1533*F1533)</f>
        <v/>
      </c>
      <c r="J1533" s="17" t="str">
        <f aca="false">IF(OR(C1533&lt;&gt;"Scarico",D1533="",F1533="",B1533=""),"",D1533*(F1533-IFERROR(INDEX(Prodotti!$F$5:$F$504,MATCH(B1533,Prodotti!$A$5:$A$504,0)),0)))</f>
        <v/>
      </c>
      <c r="K1533" s="19" t="str">
        <f aca="false">IF(B1533="","",IF(ISNA(MATCH(B1533,Prodotti!$A$5:$A$504,0)),"Codice non trovato",IF(OR(C1533="",D1533=""),"Manca tipo o quantità",IF(C1533="Scarico",IF(SUMIFS($D$5:D1533,$B$5:B1533,B1533,$C$5:C1533,"Carico")-SUMIFS($D$5:D1533,$B$5:B1533,B1533,$C$5:C1533,"Scarico")&lt;0,"Giacenza insufficiente",""),""))))</f>
        <v/>
      </c>
    </row>
    <row r="1534" customFormat="false" ht="15" hidden="false" customHeight="false" outlineLevel="0" collapsed="false">
      <c r="A1534" s="18"/>
      <c r="B1534" s="12"/>
      <c r="C1534" s="13"/>
      <c r="D1534" s="13"/>
      <c r="E1534" s="12"/>
      <c r="F1534" s="14"/>
      <c r="G1534" s="12"/>
      <c r="H1534" s="19" t="str">
        <f aca="false">IF(B1534="","",IFERROR(INDEX(Prodotti!$B$5:$B$504,MATCH(B1534,Prodotti!$A$5:$A$504,0)),"Codice non trovato"))</f>
        <v/>
      </c>
      <c r="I1534" s="17" t="str">
        <f aca="false">IF(OR(D1534="",F1534=""),"",D1534*F1534)</f>
        <v/>
      </c>
      <c r="J1534" s="17" t="str">
        <f aca="false">IF(OR(C1534&lt;&gt;"Scarico",D1534="",F1534="",B1534=""),"",D1534*(F1534-IFERROR(INDEX(Prodotti!$F$5:$F$504,MATCH(B1534,Prodotti!$A$5:$A$504,0)),0)))</f>
        <v/>
      </c>
      <c r="K1534" s="19" t="str">
        <f aca="false">IF(B1534="","",IF(ISNA(MATCH(B1534,Prodotti!$A$5:$A$504,0)),"Codice non trovato",IF(OR(C1534="",D1534=""),"Manca tipo o quantità",IF(C1534="Scarico",IF(SUMIFS($D$5:D1534,$B$5:B1534,B1534,$C$5:C1534,"Carico")-SUMIFS($D$5:D1534,$B$5:B1534,B1534,$C$5:C1534,"Scarico")&lt;0,"Giacenza insufficiente",""),""))))</f>
        <v/>
      </c>
    </row>
    <row r="1535" customFormat="false" ht="15" hidden="false" customHeight="false" outlineLevel="0" collapsed="false">
      <c r="A1535" s="18"/>
      <c r="B1535" s="12"/>
      <c r="C1535" s="13"/>
      <c r="D1535" s="13"/>
      <c r="E1535" s="12"/>
      <c r="F1535" s="14"/>
      <c r="G1535" s="12"/>
      <c r="H1535" s="19" t="str">
        <f aca="false">IF(B1535="","",IFERROR(INDEX(Prodotti!$B$5:$B$504,MATCH(B1535,Prodotti!$A$5:$A$504,0)),"Codice non trovato"))</f>
        <v/>
      </c>
      <c r="I1535" s="17" t="str">
        <f aca="false">IF(OR(D1535="",F1535=""),"",D1535*F1535)</f>
        <v/>
      </c>
      <c r="J1535" s="17" t="str">
        <f aca="false">IF(OR(C1535&lt;&gt;"Scarico",D1535="",F1535="",B1535=""),"",D1535*(F1535-IFERROR(INDEX(Prodotti!$F$5:$F$504,MATCH(B1535,Prodotti!$A$5:$A$504,0)),0)))</f>
        <v/>
      </c>
      <c r="K1535" s="19" t="str">
        <f aca="false">IF(B1535="","",IF(ISNA(MATCH(B1535,Prodotti!$A$5:$A$504,0)),"Codice non trovato",IF(OR(C1535="",D1535=""),"Manca tipo o quantità",IF(C1535="Scarico",IF(SUMIFS($D$5:D1535,$B$5:B1535,B1535,$C$5:C1535,"Carico")-SUMIFS($D$5:D1535,$B$5:B1535,B1535,$C$5:C1535,"Scarico")&lt;0,"Giacenza insufficiente",""),""))))</f>
        <v/>
      </c>
    </row>
    <row r="1536" customFormat="false" ht="15" hidden="false" customHeight="false" outlineLevel="0" collapsed="false">
      <c r="A1536" s="18"/>
      <c r="B1536" s="12"/>
      <c r="C1536" s="13"/>
      <c r="D1536" s="13"/>
      <c r="E1536" s="12"/>
      <c r="F1536" s="14"/>
      <c r="G1536" s="12"/>
      <c r="H1536" s="19" t="str">
        <f aca="false">IF(B1536="","",IFERROR(INDEX(Prodotti!$B$5:$B$504,MATCH(B1536,Prodotti!$A$5:$A$504,0)),"Codice non trovato"))</f>
        <v/>
      </c>
      <c r="I1536" s="17" t="str">
        <f aca="false">IF(OR(D1536="",F1536=""),"",D1536*F1536)</f>
        <v/>
      </c>
      <c r="J1536" s="17" t="str">
        <f aca="false">IF(OR(C1536&lt;&gt;"Scarico",D1536="",F1536="",B1536=""),"",D1536*(F1536-IFERROR(INDEX(Prodotti!$F$5:$F$504,MATCH(B1536,Prodotti!$A$5:$A$504,0)),0)))</f>
        <v/>
      </c>
      <c r="K1536" s="19" t="str">
        <f aca="false">IF(B1536="","",IF(ISNA(MATCH(B1536,Prodotti!$A$5:$A$504,0)),"Codice non trovato",IF(OR(C1536="",D1536=""),"Manca tipo o quantità",IF(C1536="Scarico",IF(SUMIFS($D$5:D1536,$B$5:B1536,B1536,$C$5:C1536,"Carico")-SUMIFS($D$5:D1536,$B$5:B1536,B1536,$C$5:C1536,"Scarico")&lt;0,"Giacenza insufficiente",""),""))))</f>
        <v/>
      </c>
    </row>
    <row r="1537" customFormat="false" ht="15" hidden="false" customHeight="false" outlineLevel="0" collapsed="false">
      <c r="A1537" s="18"/>
      <c r="B1537" s="12"/>
      <c r="C1537" s="13"/>
      <c r="D1537" s="13"/>
      <c r="E1537" s="12"/>
      <c r="F1537" s="14"/>
      <c r="G1537" s="12"/>
      <c r="H1537" s="19" t="str">
        <f aca="false">IF(B1537="","",IFERROR(INDEX(Prodotti!$B$5:$B$504,MATCH(B1537,Prodotti!$A$5:$A$504,0)),"Codice non trovato"))</f>
        <v/>
      </c>
      <c r="I1537" s="17" t="str">
        <f aca="false">IF(OR(D1537="",F1537=""),"",D1537*F1537)</f>
        <v/>
      </c>
      <c r="J1537" s="17" t="str">
        <f aca="false">IF(OR(C1537&lt;&gt;"Scarico",D1537="",F1537="",B1537=""),"",D1537*(F1537-IFERROR(INDEX(Prodotti!$F$5:$F$504,MATCH(B1537,Prodotti!$A$5:$A$504,0)),0)))</f>
        <v/>
      </c>
      <c r="K1537" s="19" t="str">
        <f aca="false">IF(B1537="","",IF(ISNA(MATCH(B1537,Prodotti!$A$5:$A$504,0)),"Codice non trovato",IF(OR(C1537="",D1537=""),"Manca tipo o quantità",IF(C1537="Scarico",IF(SUMIFS($D$5:D1537,$B$5:B1537,B1537,$C$5:C1537,"Carico")-SUMIFS($D$5:D1537,$B$5:B1537,B1537,$C$5:C1537,"Scarico")&lt;0,"Giacenza insufficiente",""),""))))</f>
        <v/>
      </c>
    </row>
    <row r="1538" customFormat="false" ht="15" hidden="false" customHeight="false" outlineLevel="0" collapsed="false">
      <c r="A1538" s="18"/>
      <c r="B1538" s="12"/>
      <c r="C1538" s="13"/>
      <c r="D1538" s="13"/>
      <c r="E1538" s="12"/>
      <c r="F1538" s="14"/>
      <c r="G1538" s="12"/>
      <c r="H1538" s="19" t="str">
        <f aca="false">IF(B1538="","",IFERROR(INDEX(Prodotti!$B$5:$B$504,MATCH(B1538,Prodotti!$A$5:$A$504,0)),"Codice non trovato"))</f>
        <v/>
      </c>
      <c r="I1538" s="17" t="str">
        <f aca="false">IF(OR(D1538="",F1538=""),"",D1538*F1538)</f>
        <v/>
      </c>
      <c r="J1538" s="17" t="str">
        <f aca="false">IF(OR(C1538&lt;&gt;"Scarico",D1538="",F1538="",B1538=""),"",D1538*(F1538-IFERROR(INDEX(Prodotti!$F$5:$F$504,MATCH(B1538,Prodotti!$A$5:$A$504,0)),0)))</f>
        <v/>
      </c>
      <c r="K1538" s="19" t="str">
        <f aca="false">IF(B1538="","",IF(ISNA(MATCH(B1538,Prodotti!$A$5:$A$504,0)),"Codice non trovato",IF(OR(C1538="",D1538=""),"Manca tipo o quantità",IF(C1538="Scarico",IF(SUMIFS($D$5:D1538,$B$5:B1538,B1538,$C$5:C1538,"Carico")-SUMIFS($D$5:D1538,$B$5:B1538,B1538,$C$5:C1538,"Scarico")&lt;0,"Giacenza insufficiente",""),""))))</f>
        <v/>
      </c>
    </row>
    <row r="1539" customFormat="false" ht="15" hidden="false" customHeight="false" outlineLevel="0" collapsed="false">
      <c r="A1539" s="18"/>
      <c r="B1539" s="12"/>
      <c r="C1539" s="13"/>
      <c r="D1539" s="13"/>
      <c r="E1539" s="12"/>
      <c r="F1539" s="14"/>
      <c r="G1539" s="12"/>
      <c r="H1539" s="19" t="str">
        <f aca="false">IF(B1539="","",IFERROR(INDEX(Prodotti!$B$5:$B$504,MATCH(B1539,Prodotti!$A$5:$A$504,0)),"Codice non trovato"))</f>
        <v/>
      </c>
      <c r="I1539" s="17" t="str">
        <f aca="false">IF(OR(D1539="",F1539=""),"",D1539*F1539)</f>
        <v/>
      </c>
      <c r="J1539" s="17" t="str">
        <f aca="false">IF(OR(C1539&lt;&gt;"Scarico",D1539="",F1539="",B1539=""),"",D1539*(F1539-IFERROR(INDEX(Prodotti!$F$5:$F$504,MATCH(B1539,Prodotti!$A$5:$A$504,0)),0)))</f>
        <v/>
      </c>
      <c r="K1539" s="19" t="str">
        <f aca="false">IF(B1539="","",IF(ISNA(MATCH(B1539,Prodotti!$A$5:$A$504,0)),"Codice non trovato",IF(OR(C1539="",D1539=""),"Manca tipo o quantità",IF(C1539="Scarico",IF(SUMIFS($D$5:D1539,$B$5:B1539,B1539,$C$5:C1539,"Carico")-SUMIFS($D$5:D1539,$B$5:B1539,B1539,$C$5:C1539,"Scarico")&lt;0,"Giacenza insufficiente",""),""))))</f>
        <v/>
      </c>
    </row>
    <row r="1540" customFormat="false" ht="15" hidden="false" customHeight="false" outlineLevel="0" collapsed="false">
      <c r="A1540" s="18"/>
      <c r="B1540" s="12"/>
      <c r="C1540" s="13"/>
      <c r="D1540" s="13"/>
      <c r="E1540" s="12"/>
      <c r="F1540" s="14"/>
      <c r="G1540" s="12"/>
      <c r="H1540" s="19" t="str">
        <f aca="false">IF(B1540="","",IFERROR(INDEX(Prodotti!$B$5:$B$504,MATCH(B1540,Prodotti!$A$5:$A$504,0)),"Codice non trovato"))</f>
        <v/>
      </c>
      <c r="I1540" s="17" t="str">
        <f aca="false">IF(OR(D1540="",F1540=""),"",D1540*F1540)</f>
        <v/>
      </c>
      <c r="J1540" s="17" t="str">
        <f aca="false">IF(OR(C1540&lt;&gt;"Scarico",D1540="",F1540="",B1540=""),"",D1540*(F1540-IFERROR(INDEX(Prodotti!$F$5:$F$504,MATCH(B1540,Prodotti!$A$5:$A$504,0)),0)))</f>
        <v/>
      </c>
      <c r="K1540" s="19" t="str">
        <f aca="false">IF(B1540="","",IF(ISNA(MATCH(B1540,Prodotti!$A$5:$A$504,0)),"Codice non trovato",IF(OR(C1540="",D1540=""),"Manca tipo o quantità",IF(C1540="Scarico",IF(SUMIFS($D$5:D1540,$B$5:B1540,B1540,$C$5:C1540,"Carico")-SUMIFS($D$5:D1540,$B$5:B1540,B1540,$C$5:C1540,"Scarico")&lt;0,"Giacenza insufficiente",""),""))))</f>
        <v/>
      </c>
    </row>
    <row r="1541" customFormat="false" ht="15" hidden="false" customHeight="false" outlineLevel="0" collapsed="false">
      <c r="A1541" s="18"/>
      <c r="B1541" s="12"/>
      <c r="C1541" s="13"/>
      <c r="D1541" s="13"/>
      <c r="E1541" s="12"/>
      <c r="F1541" s="14"/>
      <c r="G1541" s="12"/>
      <c r="H1541" s="19" t="str">
        <f aca="false">IF(B1541="","",IFERROR(INDEX(Prodotti!$B$5:$B$504,MATCH(B1541,Prodotti!$A$5:$A$504,0)),"Codice non trovato"))</f>
        <v/>
      </c>
      <c r="I1541" s="17" t="str">
        <f aca="false">IF(OR(D1541="",F1541=""),"",D1541*F1541)</f>
        <v/>
      </c>
      <c r="J1541" s="17" t="str">
        <f aca="false">IF(OR(C1541&lt;&gt;"Scarico",D1541="",F1541="",B1541=""),"",D1541*(F1541-IFERROR(INDEX(Prodotti!$F$5:$F$504,MATCH(B1541,Prodotti!$A$5:$A$504,0)),0)))</f>
        <v/>
      </c>
      <c r="K1541" s="19" t="str">
        <f aca="false">IF(B1541="","",IF(ISNA(MATCH(B1541,Prodotti!$A$5:$A$504,0)),"Codice non trovato",IF(OR(C1541="",D1541=""),"Manca tipo o quantità",IF(C1541="Scarico",IF(SUMIFS($D$5:D1541,$B$5:B1541,B1541,$C$5:C1541,"Carico")-SUMIFS($D$5:D1541,$B$5:B1541,B1541,$C$5:C1541,"Scarico")&lt;0,"Giacenza insufficiente",""),""))))</f>
        <v/>
      </c>
    </row>
    <row r="1542" customFormat="false" ht="15" hidden="false" customHeight="false" outlineLevel="0" collapsed="false">
      <c r="A1542" s="18"/>
      <c r="B1542" s="12"/>
      <c r="C1542" s="13"/>
      <c r="D1542" s="13"/>
      <c r="E1542" s="12"/>
      <c r="F1542" s="14"/>
      <c r="G1542" s="12"/>
      <c r="H1542" s="19" t="str">
        <f aca="false">IF(B1542="","",IFERROR(INDEX(Prodotti!$B$5:$B$504,MATCH(B1542,Prodotti!$A$5:$A$504,0)),"Codice non trovato"))</f>
        <v/>
      </c>
      <c r="I1542" s="17" t="str">
        <f aca="false">IF(OR(D1542="",F1542=""),"",D1542*F1542)</f>
        <v/>
      </c>
      <c r="J1542" s="17" t="str">
        <f aca="false">IF(OR(C1542&lt;&gt;"Scarico",D1542="",F1542="",B1542=""),"",D1542*(F1542-IFERROR(INDEX(Prodotti!$F$5:$F$504,MATCH(B1542,Prodotti!$A$5:$A$504,0)),0)))</f>
        <v/>
      </c>
      <c r="K1542" s="19" t="str">
        <f aca="false">IF(B1542="","",IF(ISNA(MATCH(B1542,Prodotti!$A$5:$A$504,0)),"Codice non trovato",IF(OR(C1542="",D1542=""),"Manca tipo o quantità",IF(C1542="Scarico",IF(SUMIFS($D$5:D1542,$B$5:B1542,B1542,$C$5:C1542,"Carico")-SUMIFS($D$5:D1542,$B$5:B1542,B1542,$C$5:C1542,"Scarico")&lt;0,"Giacenza insufficiente",""),""))))</f>
        <v/>
      </c>
    </row>
    <row r="1543" customFormat="false" ht="15" hidden="false" customHeight="false" outlineLevel="0" collapsed="false">
      <c r="A1543" s="18"/>
      <c r="B1543" s="12"/>
      <c r="C1543" s="13"/>
      <c r="D1543" s="13"/>
      <c r="E1543" s="12"/>
      <c r="F1543" s="14"/>
      <c r="G1543" s="12"/>
      <c r="H1543" s="19" t="str">
        <f aca="false">IF(B1543="","",IFERROR(INDEX(Prodotti!$B$5:$B$504,MATCH(B1543,Prodotti!$A$5:$A$504,0)),"Codice non trovato"))</f>
        <v/>
      </c>
      <c r="I1543" s="17" t="str">
        <f aca="false">IF(OR(D1543="",F1543=""),"",D1543*F1543)</f>
        <v/>
      </c>
      <c r="J1543" s="17" t="str">
        <f aca="false">IF(OR(C1543&lt;&gt;"Scarico",D1543="",F1543="",B1543=""),"",D1543*(F1543-IFERROR(INDEX(Prodotti!$F$5:$F$504,MATCH(B1543,Prodotti!$A$5:$A$504,0)),0)))</f>
        <v/>
      </c>
      <c r="K1543" s="19" t="str">
        <f aca="false">IF(B1543="","",IF(ISNA(MATCH(B1543,Prodotti!$A$5:$A$504,0)),"Codice non trovato",IF(OR(C1543="",D1543=""),"Manca tipo o quantità",IF(C1543="Scarico",IF(SUMIFS($D$5:D1543,$B$5:B1543,B1543,$C$5:C1543,"Carico")-SUMIFS($D$5:D1543,$B$5:B1543,B1543,$C$5:C1543,"Scarico")&lt;0,"Giacenza insufficiente",""),""))))</f>
        <v/>
      </c>
    </row>
    <row r="1544" customFormat="false" ht="15" hidden="false" customHeight="false" outlineLevel="0" collapsed="false">
      <c r="A1544" s="18"/>
      <c r="B1544" s="12"/>
      <c r="C1544" s="13"/>
      <c r="D1544" s="13"/>
      <c r="E1544" s="12"/>
      <c r="F1544" s="14"/>
      <c r="G1544" s="12"/>
      <c r="H1544" s="19" t="str">
        <f aca="false">IF(B1544="","",IFERROR(INDEX(Prodotti!$B$5:$B$504,MATCH(B1544,Prodotti!$A$5:$A$504,0)),"Codice non trovato"))</f>
        <v/>
      </c>
      <c r="I1544" s="17" t="str">
        <f aca="false">IF(OR(D1544="",F1544=""),"",D1544*F1544)</f>
        <v/>
      </c>
      <c r="J1544" s="17" t="str">
        <f aca="false">IF(OR(C1544&lt;&gt;"Scarico",D1544="",F1544="",B1544=""),"",D1544*(F1544-IFERROR(INDEX(Prodotti!$F$5:$F$504,MATCH(B1544,Prodotti!$A$5:$A$504,0)),0)))</f>
        <v/>
      </c>
      <c r="K1544" s="19" t="str">
        <f aca="false">IF(B1544="","",IF(ISNA(MATCH(B1544,Prodotti!$A$5:$A$504,0)),"Codice non trovato",IF(OR(C1544="",D1544=""),"Manca tipo o quantità",IF(C1544="Scarico",IF(SUMIFS($D$5:D1544,$B$5:B1544,B1544,$C$5:C1544,"Carico")-SUMIFS($D$5:D1544,$B$5:B1544,B1544,$C$5:C1544,"Scarico")&lt;0,"Giacenza insufficiente",""),""))))</f>
        <v/>
      </c>
    </row>
    <row r="1545" customFormat="false" ht="15" hidden="false" customHeight="false" outlineLevel="0" collapsed="false">
      <c r="A1545" s="18"/>
      <c r="B1545" s="12"/>
      <c r="C1545" s="13"/>
      <c r="D1545" s="13"/>
      <c r="E1545" s="12"/>
      <c r="F1545" s="14"/>
      <c r="G1545" s="12"/>
      <c r="H1545" s="19" t="str">
        <f aca="false">IF(B1545="","",IFERROR(INDEX(Prodotti!$B$5:$B$504,MATCH(B1545,Prodotti!$A$5:$A$504,0)),"Codice non trovato"))</f>
        <v/>
      </c>
      <c r="I1545" s="17" t="str">
        <f aca="false">IF(OR(D1545="",F1545=""),"",D1545*F1545)</f>
        <v/>
      </c>
      <c r="J1545" s="17" t="str">
        <f aca="false">IF(OR(C1545&lt;&gt;"Scarico",D1545="",F1545="",B1545=""),"",D1545*(F1545-IFERROR(INDEX(Prodotti!$F$5:$F$504,MATCH(B1545,Prodotti!$A$5:$A$504,0)),0)))</f>
        <v/>
      </c>
      <c r="K1545" s="19" t="str">
        <f aca="false">IF(B1545="","",IF(ISNA(MATCH(B1545,Prodotti!$A$5:$A$504,0)),"Codice non trovato",IF(OR(C1545="",D1545=""),"Manca tipo o quantità",IF(C1545="Scarico",IF(SUMIFS($D$5:D1545,$B$5:B1545,B1545,$C$5:C1545,"Carico")-SUMIFS($D$5:D1545,$B$5:B1545,B1545,$C$5:C1545,"Scarico")&lt;0,"Giacenza insufficiente",""),""))))</f>
        <v/>
      </c>
    </row>
    <row r="1546" customFormat="false" ht="15" hidden="false" customHeight="false" outlineLevel="0" collapsed="false">
      <c r="A1546" s="18"/>
      <c r="B1546" s="12"/>
      <c r="C1546" s="13"/>
      <c r="D1546" s="13"/>
      <c r="E1546" s="12"/>
      <c r="F1546" s="14"/>
      <c r="G1546" s="12"/>
      <c r="H1546" s="19" t="str">
        <f aca="false">IF(B1546="","",IFERROR(INDEX(Prodotti!$B$5:$B$504,MATCH(B1546,Prodotti!$A$5:$A$504,0)),"Codice non trovato"))</f>
        <v/>
      </c>
      <c r="I1546" s="17" t="str">
        <f aca="false">IF(OR(D1546="",F1546=""),"",D1546*F1546)</f>
        <v/>
      </c>
      <c r="J1546" s="17" t="str">
        <f aca="false">IF(OR(C1546&lt;&gt;"Scarico",D1546="",F1546="",B1546=""),"",D1546*(F1546-IFERROR(INDEX(Prodotti!$F$5:$F$504,MATCH(B1546,Prodotti!$A$5:$A$504,0)),0)))</f>
        <v/>
      </c>
      <c r="K1546" s="19" t="str">
        <f aca="false">IF(B1546="","",IF(ISNA(MATCH(B1546,Prodotti!$A$5:$A$504,0)),"Codice non trovato",IF(OR(C1546="",D1546=""),"Manca tipo o quantità",IF(C1546="Scarico",IF(SUMIFS($D$5:D1546,$B$5:B1546,B1546,$C$5:C1546,"Carico")-SUMIFS($D$5:D1546,$B$5:B1546,B1546,$C$5:C1546,"Scarico")&lt;0,"Giacenza insufficiente",""),""))))</f>
        <v/>
      </c>
    </row>
    <row r="1547" customFormat="false" ht="15" hidden="false" customHeight="false" outlineLevel="0" collapsed="false">
      <c r="A1547" s="18"/>
      <c r="B1547" s="12"/>
      <c r="C1547" s="13"/>
      <c r="D1547" s="13"/>
      <c r="E1547" s="12"/>
      <c r="F1547" s="14"/>
      <c r="G1547" s="12"/>
      <c r="H1547" s="19" t="str">
        <f aca="false">IF(B1547="","",IFERROR(INDEX(Prodotti!$B$5:$B$504,MATCH(B1547,Prodotti!$A$5:$A$504,0)),"Codice non trovato"))</f>
        <v/>
      </c>
      <c r="I1547" s="17" t="str">
        <f aca="false">IF(OR(D1547="",F1547=""),"",D1547*F1547)</f>
        <v/>
      </c>
      <c r="J1547" s="17" t="str">
        <f aca="false">IF(OR(C1547&lt;&gt;"Scarico",D1547="",F1547="",B1547=""),"",D1547*(F1547-IFERROR(INDEX(Prodotti!$F$5:$F$504,MATCH(B1547,Prodotti!$A$5:$A$504,0)),0)))</f>
        <v/>
      </c>
      <c r="K1547" s="19" t="str">
        <f aca="false">IF(B1547="","",IF(ISNA(MATCH(B1547,Prodotti!$A$5:$A$504,0)),"Codice non trovato",IF(OR(C1547="",D1547=""),"Manca tipo o quantità",IF(C1547="Scarico",IF(SUMIFS($D$5:D1547,$B$5:B1547,B1547,$C$5:C1547,"Carico")-SUMIFS($D$5:D1547,$B$5:B1547,B1547,$C$5:C1547,"Scarico")&lt;0,"Giacenza insufficiente",""),""))))</f>
        <v/>
      </c>
    </row>
    <row r="1548" customFormat="false" ht="15" hidden="false" customHeight="false" outlineLevel="0" collapsed="false">
      <c r="A1548" s="18"/>
      <c r="B1548" s="12"/>
      <c r="C1548" s="13"/>
      <c r="D1548" s="13"/>
      <c r="E1548" s="12"/>
      <c r="F1548" s="14"/>
      <c r="G1548" s="12"/>
      <c r="H1548" s="19" t="str">
        <f aca="false">IF(B1548="","",IFERROR(INDEX(Prodotti!$B$5:$B$504,MATCH(B1548,Prodotti!$A$5:$A$504,0)),"Codice non trovato"))</f>
        <v/>
      </c>
      <c r="I1548" s="17" t="str">
        <f aca="false">IF(OR(D1548="",F1548=""),"",D1548*F1548)</f>
        <v/>
      </c>
      <c r="J1548" s="17" t="str">
        <f aca="false">IF(OR(C1548&lt;&gt;"Scarico",D1548="",F1548="",B1548=""),"",D1548*(F1548-IFERROR(INDEX(Prodotti!$F$5:$F$504,MATCH(B1548,Prodotti!$A$5:$A$504,0)),0)))</f>
        <v/>
      </c>
      <c r="K1548" s="19" t="str">
        <f aca="false">IF(B1548="","",IF(ISNA(MATCH(B1548,Prodotti!$A$5:$A$504,0)),"Codice non trovato",IF(OR(C1548="",D1548=""),"Manca tipo o quantità",IF(C1548="Scarico",IF(SUMIFS($D$5:D1548,$B$5:B1548,B1548,$C$5:C1548,"Carico")-SUMIFS($D$5:D1548,$B$5:B1548,B1548,$C$5:C1548,"Scarico")&lt;0,"Giacenza insufficiente",""),""))))</f>
        <v/>
      </c>
    </row>
    <row r="1549" customFormat="false" ht="15" hidden="false" customHeight="false" outlineLevel="0" collapsed="false">
      <c r="A1549" s="18"/>
      <c r="B1549" s="12"/>
      <c r="C1549" s="13"/>
      <c r="D1549" s="13"/>
      <c r="E1549" s="12"/>
      <c r="F1549" s="14"/>
      <c r="G1549" s="12"/>
      <c r="H1549" s="19" t="str">
        <f aca="false">IF(B1549="","",IFERROR(INDEX(Prodotti!$B$5:$B$504,MATCH(B1549,Prodotti!$A$5:$A$504,0)),"Codice non trovato"))</f>
        <v/>
      </c>
      <c r="I1549" s="17" t="str">
        <f aca="false">IF(OR(D1549="",F1549=""),"",D1549*F1549)</f>
        <v/>
      </c>
      <c r="J1549" s="17" t="str">
        <f aca="false">IF(OR(C1549&lt;&gt;"Scarico",D1549="",F1549="",B1549=""),"",D1549*(F1549-IFERROR(INDEX(Prodotti!$F$5:$F$504,MATCH(B1549,Prodotti!$A$5:$A$504,0)),0)))</f>
        <v/>
      </c>
      <c r="K1549" s="19" t="str">
        <f aca="false">IF(B1549="","",IF(ISNA(MATCH(B1549,Prodotti!$A$5:$A$504,0)),"Codice non trovato",IF(OR(C1549="",D1549=""),"Manca tipo o quantità",IF(C1549="Scarico",IF(SUMIFS($D$5:D1549,$B$5:B1549,B1549,$C$5:C1549,"Carico")-SUMIFS($D$5:D1549,$B$5:B1549,B1549,$C$5:C1549,"Scarico")&lt;0,"Giacenza insufficiente",""),""))))</f>
        <v/>
      </c>
    </row>
    <row r="1550" customFormat="false" ht="15" hidden="false" customHeight="false" outlineLevel="0" collapsed="false">
      <c r="A1550" s="18"/>
      <c r="B1550" s="12"/>
      <c r="C1550" s="13"/>
      <c r="D1550" s="13"/>
      <c r="E1550" s="12"/>
      <c r="F1550" s="14"/>
      <c r="G1550" s="12"/>
      <c r="H1550" s="19" t="str">
        <f aca="false">IF(B1550="","",IFERROR(INDEX(Prodotti!$B$5:$B$504,MATCH(B1550,Prodotti!$A$5:$A$504,0)),"Codice non trovato"))</f>
        <v/>
      </c>
      <c r="I1550" s="17" t="str">
        <f aca="false">IF(OR(D1550="",F1550=""),"",D1550*F1550)</f>
        <v/>
      </c>
      <c r="J1550" s="17" t="str">
        <f aca="false">IF(OR(C1550&lt;&gt;"Scarico",D1550="",F1550="",B1550=""),"",D1550*(F1550-IFERROR(INDEX(Prodotti!$F$5:$F$504,MATCH(B1550,Prodotti!$A$5:$A$504,0)),0)))</f>
        <v/>
      </c>
      <c r="K1550" s="19" t="str">
        <f aca="false">IF(B1550="","",IF(ISNA(MATCH(B1550,Prodotti!$A$5:$A$504,0)),"Codice non trovato",IF(OR(C1550="",D1550=""),"Manca tipo o quantità",IF(C1550="Scarico",IF(SUMIFS($D$5:D1550,$B$5:B1550,B1550,$C$5:C1550,"Carico")-SUMIFS($D$5:D1550,$B$5:B1550,B1550,$C$5:C1550,"Scarico")&lt;0,"Giacenza insufficiente",""),""))))</f>
        <v/>
      </c>
    </row>
    <row r="1551" customFormat="false" ht="15" hidden="false" customHeight="false" outlineLevel="0" collapsed="false">
      <c r="A1551" s="18"/>
      <c r="B1551" s="12"/>
      <c r="C1551" s="13"/>
      <c r="D1551" s="13"/>
      <c r="E1551" s="12"/>
      <c r="F1551" s="14"/>
      <c r="G1551" s="12"/>
      <c r="H1551" s="19" t="str">
        <f aca="false">IF(B1551="","",IFERROR(INDEX(Prodotti!$B$5:$B$504,MATCH(B1551,Prodotti!$A$5:$A$504,0)),"Codice non trovato"))</f>
        <v/>
      </c>
      <c r="I1551" s="17" t="str">
        <f aca="false">IF(OR(D1551="",F1551=""),"",D1551*F1551)</f>
        <v/>
      </c>
      <c r="J1551" s="17" t="str">
        <f aca="false">IF(OR(C1551&lt;&gt;"Scarico",D1551="",F1551="",B1551=""),"",D1551*(F1551-IFERROR(INDEX(Prodotti!$F$5:$F$504,MATCH(B1551,Prodotti!$A$5:$A$504,0)),0)))</f>
        <v/>
      </c>
      <c r="K1551" s="19" t="str">
        <f aca="false">IF(B1551="","",IF(ISNA(MATCH(B1551,Prodotti!$A$5:$A$504,0)),"Codice non trovato",IF(OR(C1551="",D1551=""),"Manca tipo o quantità",IF(C1551="Scarico",IF(SUMIFS($D$5:D1551,$B$5:B1551,B1551,$C$5:C1551,"Carico")-SUMIFS($D$5:D1551,$B$5:B1551,B1551,$C$5:C1551,"Scarico")&lt;0,"Giacenza insufficiente",""),""))))</f>
        <v/>
      </c>
    </row>
    <row r="1552" customFormat="false" ht="15" hidden="false" customHeight="false" outlineLevel="0" collapsed="false">
      <c r="A1552" s="18"/>
      <c r="B1552" s="12"/>
      <c r="C1552" s="13"/>
      <c r="D1552" s="13"/>
      <c r="E1552" s="12"/>
      <c r="F1552" s="14"/>
      <c r="G1552" s="12"/>
      <c r="H1552" s="19" t="str">
        <f aca="false">IF(B1552="","",IFERROR(INDEX(Prodotti!$B$5:$B$504,MATCH(B1552,Prodotti!$A$5:$A$504,0)),"Codice non trovato"))</f>
        <v/>
      </c>
      <c r="I1552" s="17" t="str">
        <f aca="false">IF(OR(D1552="",F1552=""),"",D1552*F1552)</f>
        <v/>
      </c>
      <c r="J1552" s="17" t="str">
        <f aca="false">IF(OR(C1552&lt;&gt;"Scarico",D1552="",F1552="",B1552=""),"",D1552*(F1552-IFERROR(INDEX(Prodotti!$F$5:$F$504,MATCH(B1552,Prodotti!$A$5:$A$504,0)),0)))</f>
        <v/>
      </c>
      <c r="K1552" s="19" t="str">
        <f aca="false">IF(B1552="","",IF(ISNA(MATCH(B1552,Prodotti!$A$5:$A$504,0)),"Codice non trovato",IF(OR(C1552="",D1552=""),"Manca tipo o quantità",IF(C1552="Scarico",IF(SUMIFS($D$5:D1552,$B$5:B1552,B1552,$C$5:C1552,"Carico")-SUMIFS($D$5:D1552,$B$5:B1552,B1552,$C$5:C1552,"Scarico")&lt;0,"Giacenza insufficiente",""),""))))</f>
        <v/>
      </c>
    </row>
    <row r="1553" customFormat="false" ht="15" hidden="false" customHeight="false" outlineLevel="0" collapsed="false">
      <c r="A1553" s="18"/>
      <c r="B1553" s="12"/>
      <c r="C1553" s="13"/>
      <c r="D1553" s="13"/>
      <c r="E1553" s="12"/>
      <c r="F1553" s="14"/>
      <c r="G1553" s="12"/>
      <c r="H1553" s="19" t="str">
        <f aca="false">IF(B1553="","",IFERROR(INDEX(Prodotti!$B$5:$B$504,MATCH(B1553,Prodotti!$A$5:$A$504,0)),"Codice non trovato"))</f>
        <v/>
      </c>
      <c r="I1553" s="17" t="str">
        <f aca="false">IF(OR(D1553="",F1553=""),"",D1553*F1553)</f>
        <v/>
      </c>
      <c r="J1553" s="17" t="str">
        <f aca="false">IF(OR(C1553&lt;&gt;"Scarico",D1553="",F1553="",B1553=""),"",D1553*(F1553-IFERROR(INDEX(Prodotti!$F$5:$F$504,MATCH(B1553,Prodotti!$A$5:$A$504,0)),0)))</f>
        <v/>
      </c>
      <c r="K1553" s="19" t="str">
        <f aca="false">IF(B1553="","",IF(ISNA(MATCH(B1553,Prodotti!$A$5:$A$504,0)),"Codice non trovato",IF(OR(C1553="",D1553=""),"Manca tipo o quantità",IF(C1553="Scarico",IF(SUMIFS($D$5:D1553,$B$5:B1553,B1553,$C$5:C1553,"Carico")-SUMIFS($D$5:D1553,$B$5:B1553,B1553,$C$5:C1553,"Scarico")&lt;0,"Giacenza insufficiente",""),""))))</f>
        <v/>
      </c>
    </row>
    <row r="1554" customFormat="false" ht="15" hidden="false" customHeight="false" outlineLevel="0" collapsed="false">
      <c r="A1554" s="18"/>
      <c r="B1554" s="12"/>
      <c r="C1554" s="13"/>
      <c r="D1554" s="13"/>
      <c r="E1554" s="12"/>
      <c r="F1554" s="14"/>
      <c r="G1554" s="12"/>
      <c r="H1554" s="19" t="str">
        <f aca="false">IF(B1554="","",IFERROR(INDEX(Prodotti!$B$5:$B$504,MATCH(B1554,Prodotti!$A$5:$A$504,0)),"Codice non trovato"))</f>
        <v/>
      </c>
      <c r="I1554" s="17" t="str">
        <f aca="false">IF(OR(D1554="",F1554=""),"",D1554*F1554)</f>
        <v/>
      </c>
      <c r="J1554" s="17" t="str">
        <f aca="false">IF(OR(C1554&lt;&gt;"Scarico",D1554="",F1554="",B1554=""),"",D1554*(F1554-IFERROR(INDEX(Prodotti!$F$5:$F$504,MATCH(B1554,Prodotti!$A$5:$A$504,0)),0)))</f>
        <v/>
      </c>
      <c r="K1554" s="19" t="str">
        <f aca="false">IF(B1554="","",IF(ISNA(MATCH(B1554,Prodotti!$A$5:$A$504,0)),"Codice non trovato",IF(OR(C1554="",D1554=""),"Manca tipo o quantità",IF(C1554="Scarico",IF(SUMIFS($D$5:D1554,$B$5:B1554,B1554,$C$5:C1554,"Carico")-SUMIFS($D$5:D1554,$B$5:B1554,B1554,$C$5:C1554,"Scarico")&lt;0,"Giacenza insufficiente",""),""))))</f>
        <v/>
      </c>
    </row>
    <row r="1555" customFormat="false" ht="15" hidden="false" customHeight="false" outlineLevel="0" collapsed="false">
      <c r="A1555" s="18"/>
      <c r="B1555" s="12"/>
      <c r="C1555" s="13"/>
      <c r="D1555" s="13"/>
      <c r="E1555" s="12"/>
      <c r="F1555" s="14"/>
      <c r="G1555" s="12"/>
      <c r="H1555" s="19" t="str">
        <f aca="false">IF(B1555="","",IFERROR(INDEX(Prodotti!$B$5:$B$504,MATCH(B1555,Prodotti!$A$5:$A$504,0)),"Codice non trovato"))</f>
        <v/>
      </c>
      <c r="I1555" s="17" t="str">
        <f aca="false">IF(OR(D1555="",F1555=""),"",D1555*F1555)</f>
        <v/>
      </c>
      <c r="J1555" s="17" t="str">
        <f aca="false">IF(OR(C1555&lt;&gt;"Scarico",D1555="",F1555="",B1555=""),"",D1555*(F1555-IFERROR(INDEX(Prodotti!$F$5:$F$504,MATCH(B1555,Prodotti!$A$5:$A$504,0)),0)))</f>
        <v/>
      </c>
      <c r="K1555" s="19" t="str">
        <f aca="false">IF(B1555="","",IF(ISNA(MATCH(B1555,Prodotti!$A$5:$A$504,0)),"Codice non trovato",IF(OR(C1555="",D1555=""),"Manca tipo o quantità",IF(C1555="Scarico",IF(SUMIFS($D$5:D1555,$B$5:B1555,B1555,$C$5:C1555,"Carico")-SUMIFS($D$5:D1555,$B$5:B1555,B1555,$C$5:C1555,"Scarico")&lt;0,"Giacenza insufficiente",""),""))))</f>
        <v/>
      </c>
    </row>
    <row r="1556" customFormat="false" ht="15" hidden="false" customHeight="false" outlineLevel="0" collapsed="false">
      <c r="A1556" s="18"/>
      <c r="B1556" s="12"/>
      <c r="C1556" s="13"/>
      <c r="D1556" s="13"/>
      <c r="E1556" s="12"/>
      <c r="F1556" s="14"/>
      <c r="G1556" s="12"/>
      <c r="H1556" s="19" t="str">
        <f aca="false">IF(B1556="","",IFERROR(INDEX(Prodotti!$B$5:$B$504,MATCH(B1556,Prodotti!$A$5:$A$504,0)),"Codice non trovato"))</f>
        <v/>
      </c>
      <c r="I1556" s="17" t="str">
        <f aca="false">IF(OR(D1556="",F1556=""),"",D1556*F1556)</f>
        <v/>
      </c>
      <c r="J1556" s="17" t="str">
        <f aca="false">IF(OR(C1556&lt;&gt;"Scarico",D1556="",F1556="",B1556=""),"",D1556*(F1556-IFERROR(INDEX(Prodotti!$F$5:$F$504,MATCH(B1556,Prodotti!$A$5:$A$504,0)),0)))</f>
        <v/>
      </c>
      <c r="K1556" s="19" t="str">
        <f aca="false">IF(B1556="","",IF(ISNA(MATCH(B1556,Prodotti!$A$5:$A$504,0)),"Codice non trovato",IF(OR(C1556="",D1556=""),"Manca tipo o quantità",IF(C1556="Scarico",IF(SUMIFS($D$5:D1556,$B$5:B1556,B1556,$C$5:C1556,"Carico")-SUMIFS($D$5:D1556,$B$5:B1556,B1556,$C$5:C1556,"Scarico")&lt;0,"Giacenza insufficiente",""),""))))</f>
        <v/>
      </c>
    </row>
    <row r="1557" customFormat="false" ht="15" hidden="false" customHeight="false" outlineLevel="0" collapsed="false">
      <c r="A1557" s="18"/>
      <c r="B1557" s="12"/>
      <c r="C1557" s="13"/>
      <c r="D1557" s="13"/>
      <c r="E1557" s="12"/>
      <c r="F1557" s="14"/>
      <c r="G1557" s="12"/>
      <c r="H1557" s="19" t="str">
        <f aca="false">IF(B1557="","",IFERROR(INDEX(Prodotti!$B$5:$B$504,MATCH(B1557,Prodotti!$A$5:$A$504,0)),"Codice non trovato"))</f>
        <v/>
      </c>
      <c r="I1557" s="17" t="str">
        <f aca="false">IF(OR(D1557="",F1557=""),"",D1557*F1557)</f>
        <v/>
      </c>
      <c r="J1557" s="17" t="str">
        <f aca="false">IF(OR(C1557&lt;&gt;"Scarico",D1557="",F1557="",B1557=""),"",D1557*(F1557-IFERROR(INDEX(Prodotti!$F$5:$F$504,MATCH(B1557,Prodotti!$A$5:$A$504,0)),0)))</f>
        <v/>
      </c>
      <c r="K1557" s="19" t="str">
        <f aca="false">IF(B1557="","",IF(ISNA(MATCH(B1557,Prodotti!$A$5:$A$504,0)),"Codice non trovato",IF(OR(C1557="",D1557=""),"Manca tipo o quantità",IF(C1557="Scarico",IF(SUMIFS($D$5:D1557,$B$5:B1557,B1557,$C$5:C1557,"Carico")-SUMIFS($D$5:D1557,$B$5:B1557,B1557,$C$5:C1557,"Scarico")&lt;0,"Giacenza insufficiente",""),""))))</f>
        <v/>
      </c>
    </row>
    <row r="1558" customFormat="false" ht="15" hidden="false" customHeight="false" outlineLevel="0" collapsed="false">
      <c r="A1558" s="18"/>
      <c r="B1558" s="12"/>
      <c r="C1558" s="13"/>
      <c r="D1558" s="13"/>
      <c r="E1558" s="12"/>
      <c r="F1558" s="14"/>
      <c r="G1558" s="12"/>
      <c r="H1558" s="19" t="str">
        <f aca="false">IF(B1558="","",IFERROR(INDEX(Prodotti!$B$5:$B$504,MATCH(B1558,Prodotti!$A$5:$A$504,0)),"Codice non trovato"))</f>
        <v/>
      </c>
      <c r="I1558" s="17" t="str">
        <f aca="false">IF(OR(D1558="",F1558=""),"",D1558*F1558)</f>
        <v/>
      </c>
      <c r="J1558" s="17" t="str">
        <f aca="false">IF(OR(C1558&lt;&gt;"Scarico",D1558="",F1558="",B1558=""),"",D1558*(F1558-IFERROR(INDEX(Prodotti!$F$5:$F$504,MATCH(B1558,Prodotti!$A$5:$A$504,0)),0)))</f>
        <v/>
      </c>
      <c r="K1558" s="19" t="str">
        <f aca="false">IF(B1558="","",IF(ISNA(MATCH(B1558,Prodotti!$A$5:$A$504,0)),"Codice non trovato",IF(OR(C1558="",D1558=""),"Manca tipo o quantità",IF(C1558="Scarico",IF(SUMIFS($D$5:D1558,$B$5:B1558,B1558,$C$5:C1558,"Carico")-SUMIFS($D$5:D1558,$B$5:B1558,B1558,$C$5:C1558,"Scarico")&lt;0,"Giacenza insufficiente",""),""))))</f>
        <v/>
      </c>
    </row>
    <row r="1559" customFormat="false" ht="15" hidden="false" customHeight="false" outlineLevel="0" collapsed="false">
      <c r="A1559" s="18"/>
      <c r="B1559" s="12"/>
      <c r="C1559" s="13"/>
      <c r="D1559" s="13"/>
      <c r="E1559" s="12"/>
      <c r="F1559" s="14"/>
      <c r="G1559" s="12"/>
      <c r="H1559" s="19" t="str">
        <f aca="false">IF(B1559="","",IFERROR(INDEX(Prodotti!$B$5:$B$504,MATCH(B1559,Prodotti!$A$5:$A$504,0)),"Codice non trovato"))</f>
        <v/>
      </c>
      <c r="I1559" s="17" t="str">
        <f aca="false">IF(OR(D1559="",F1559=""),"",D1559*F1559)</f>
        <v/>
      </c>
      <c r="J1559" s="17" t="str">
        <f aca="false">IF(OR(C1559&lt;&gt;"Scarico",D1559="",F1559="",B1559=""),"",D1559*(F1559-IFERROR(INDEX(Prodotti!$F$5:$F$504,MATCH(B1559,Prodotti!$A$5:$A$504,0)),0)))</f>
        <v/>
      </c>
      <c r="K1559" s="19" t="str">
        <f aca="false">IF(B1559="","",IF(ISNA(MATCH(B1559,Prodotti!$A$5:$A$504,0)),"Codice non trovato",IF(OR(C1559="",D1559=""),"Manca tipo o quantità",IF(C1559="Scarico",IF(SUMIFS($D$5:D1559,$B$5:B1559,B1559,$C$5:C1559,"Carico")-SUMIFS($D$5:D1559,$B$5:B1559,B1559,$C$5:C1559,"Scarico")&lt;0,"Giacenza insufficiente",""),""))))</f>
        <v/>
      </c>
    </row>
    <row r="1560" customFormat="false" ht="15" hidden="false" customHeight="false" outlineLevel="0" collapsed="false">
      <c r="A1560" s="18"/>
      <c r="B1560" s="12"/>
      <c r="C1560" s="13"/>
      <c r="D1560" s="13"/>
      <c r="E1560" s="12"/>
      <c r="F1560" s="14"/>
      <c r="G1560" s="12"/>
      <c r="H1560" s="19" t="str">
        <f aca="false">IF(B1560="","",IFERROR(INDEX(Prodotti!$B$5:$B$504,MATCH(B1560,Prodotti!$A$5:$A$504,0)),"Codice non trovato"))</f>
        <v/>
      </c>
      <c r="I1560" s="17" t="str">
        <f aca="false">IF(OR(D1560="",F1560=""),"",D1560*F1560)</f>
        <v/>
      </c>
      <c r="J1560" s="17" t="str">
        <f aca="false">IF(OR(C1560&lt;&gt;"Scarico",D1560="",F1560="",B1560=""),"",D1560*(F1560-IFERROR(INDEX(Prodotti!$F$5:$F$504,MATCH(B1560,Prodotti!$A$5:$A$504,0)),0)))</f>
        <v/>
      </c>
      <c r="K1560" s="19" t="str">
        <f aca="false">IF(B1560="","",IF(ISNA(MATCH(B1560,Prodotti!$A$5:$A$504,0)),"Codice non trovato",IF(OR(C1560="",D1560=""),"Manca tipo o quantità",IF(C1560="Scarico",IF(SUMIFS($D$5:D1560,$B$5:B1560,B1560,$C$5:C1560,"Carico")-SUMIFS($D$5:D1560,$B$5:B1560,B1560,$C$5:C1560,"Scarico")&lt;0,"Giacenza insufficiente",""),""))))</f>
        <v/>
      </c>
    </row>
    <row r="1561" customFormat="false" ht="15" hidden="false" customHeight="false" outlineLevel="0" collapsed="false">
      <c r="A1561" s="18"/>
      <c r="B1561" s="12"/>
      <c r="C1561" s="13"/>
      <c r="D1561" s="13"/>
      <c r="E1561" s="12"/>
      <c r="F1561" s="14"/>
      <c r="G1561" s="12"/>
      <c r="H1561" s="19" t="str">
        <f aca="false">IF(B1561="","",IFERROR(INDEX(Prodotti!$B$5:$B$504,MATCH(B1561,Prodotti!$A$5:$A$504,0)),"Codice non trovato"))</f>
        <v/>
      </c>
      <c r="I1561" s="17" t="str">
        <f aca="false">IF(OR(D1561="",F1561=""),"",D1561*F1561)</f>
        <v/>
      </c>
      <c r="J1561" s="17" t="str">
        <f aca="false">IF(OR(C1561&lt;&gt;"Scarico",D1561="",F1561="",B1561=""),"",D1561*(F1561-IFERROR(INDEX(Prodotti!$F$5:$F$504,MATCH(B1561,Prodotti!$A$5:$A$504,0)),0)))</f>
        <v/>
      </c>
      <c r="K1561" s="19" t="str">
        <f aca="false">IF(B1561="","",IF(ISNA(MATCH(B1561,Prodotti!$A$5:$A$504,0)),"Codice non trovato",IF(OR(C1561="",D1561=""),"Manca tipo o quantità",IF(C1561="Scarico",IF(SUMIFS($D$5:D1561,$B$5:B1561,B1561,$C$5:C1561,"Carico")-SUMIFS($D$5:D1561,$B$5:B1561,B1561,$C$5:C1561,"Scarico")&lt;0,"Giacenza insufficiente",""),""))))</f>
        <v/>
      </c>
    </row>
    <row r="1562" customFormat="false" ht="15" hidden="false" customHeight="false" outlineLevel="0" collapsed="false">
      <c r="A1562" s="18"/>
      <c r="B1562" s="12"/>
      <c r="C1562" s="13"/>
      <c r="D1562" s="13"/>
      <c r="E1562" s="12"/>
      <c r="F1562" s="14"/>
      <c r="G1562" s="12"/>
      <c r="H1562" s="19" t="str">
        <f aca="false">IF(B1562="","",IFERROR(INDEX(Prodotti!$B$5:$B$504,MATCH(B1562,Prodotti!$A$5:$A$504,0)),"Codice non trovato"))</f>
        <v/>
      </c>
      <c r="I1562" s="17" t="str">
        <f aca="false">IF(OR(D1562="",F1562=""),"",D1562*F1562)</f>
        <v/>
      </c>
      <c r="J1562" s="17" t="str">
        <f aca="false">IF(OR(C1562&lt;&gt;"Scarico",D1562="",F1562="",B1562=""),"",D1562*(F1562-IFERROR(INDEX(Prodotti!$F$5:$F$504,MATCH(B1562,Prodotti!$A$5:$A$504,0)),0)))</f>
        <v/>
      </c>
      <c r="K1562" s="19" t="str">
        <f aca="false">IF(B1562="","",IF(ISNA(MATCH(B1562,Prodotti!$A$5:$A$504,0)),"Codice non trovato",IF(OR(C1562="",D1562=""),"Manca tipo o quantità",IF(C1562="Scarico",IF(SUMIFS($D$5:D1562,$B$5:B1562,B1562,$C$5:C1562,"Carico")-SUMIFS($D$5:D1562,$B$5:B1562,B1562,$C$5:C1562,"Scarico")&lt;0,"Giacenza insufficiente",""),""))))</f>
        <v/>
      </c>
    </row>
    <row r="1563" customFormat="false" ht="15" hidden="false" customHeight="false" outlineLevel="0" collapsed="false">
      <c r="A1563" s="18"/>
      <c r="B1563" s="12"/>
      <c r="C1563" s="13"/>
      <c r="D1563" s="13"/>
      <c r="E1563" s="12"/>
      <c r="F1563" s="14"/>
      <c r="G1563" s="12"/>
      <c r="H1563" s="19" t="str">
        <f aca="false">IF(B1563="","",IFERROR(INDEX(Prodotti!$B$5:$B$504,MATCH(B1563,Prodotti!$A$5:$A$504,0)),"Codice non trovato"))</f>
        <v/>
      </c>
      <c r="I1563" s="17" t="str">
        <f aca="false">IF(OR(D1563="",F1563=""),"",D1563*F1563)</f>
        <v/>
      </c>
      <c r="J1563" s="17" t="str">
        <f aca="false">IF(OR(C1563&lt;&gt;"Scarico",D1563="",F1563="",B1563=""),"",D1563*(F1563-IFERROR(INDEX(Prodotti!$F$5:$F$504,MATCH(B1563,Prodotti!$A$5:$A$504,0)),0)))</f>
        <v/>
      </c>
      <c r="K1563" s="19" t="str">
        <f aca="false">IF(B1563="","",IF(ISNA(MATCH(B1563,Prodotti!$A$5:$A$504,0)),"Codice non trovato",IF(OR(C1563="",D1563=""),"Manca tipo o quantità",IF(C1563="Scarico",IF(SUMIFS($D$5:D1563,$B$5:B1563,B1563,$C$5:C1563,"Carico")-SUMIFS($D$5:D1563,$B$5:B1563,B1563,$C$5:C1563,"Scarico")&lt;0,"Giacenza insufficiente",""),""))))</f>
        <v/>
      </c>
    </row>
    <row r="1564" customFormat="false" ht="15" hidden="false" customHeight="false" outlineLevel="0" collapsed="false">
      <c r="A1564" s="18"/>
      <c r="B1564" s="12"/>
      <c r="C1564" s="13"/>
      <c r="D1564" s="13"/>
      <c r="E1564" s="12"/>
      <c r="F1564" s="14"/>
      <c r="G1564" s="12"/>
      <c r="H1564" s="19" t="str">
        <f aca="false">IF(B1564="","",IFERROR(INDEX(Prodotti!$B$5:$B$504,MATCH(B1564,Prodotti!$A$5:$A$504,0)),"Codice non trovato"))</f>
        <v/>
      </c>
      <c r="I1564" s="17" t="str">
        <f aca="false">IF(OR(D1564="",F1564=""),"",D1564*F1564)</f>
        <v/>
      </c>
      <c r="J1564" s="17" t="str">
        <f aca="false">IF(OR(C1564&lt;&gt;"Scarico",D1564="",F1564="",B1564=""),"",D1564*(F1564-IFERROR(INDEX(Prodotti!$F$5:$F$504,MATCH(B1564,Prodotti!$A$5:$A$504,0)),0)))</f>
        <v/>
      </c>
      <c r="K1564" s="19" t="str">
        <f aca="false">IF(B1564="","",IF(ISNA(MATCH(B1564,Prodotti!$A$5:$A$504,0)),"Codice non trovato",IF(OR(C1564="",D1564=""),"Manca tipo o quantità",IF(C1564="Scarico",IF(SUMIFS($D$5:D1564,$B$5:B1564,B1564,$C$5:C1564,"Carico")-SUMIFS($D$5:D1564,$B$5:B1564,B1564,$C$5:C1564,"Scarico")&lt;0,"Giacenza insufficiente",""),""))))</f>
        <v/>
      </c>
    </row>
    <row r="1565" customFormat="false" ht="15" hidden="false" customHeight="false" outlineLevel="0" collapsed="false">
      <c r="A1565" s="18"/>
      <c r="B1565" s="12"/>
      <c r="C1565" s="13"/>
      <c r="D1565" s="13"/>
      <c r="E1565" s="12"/>
      <c r="F1565" s="14"/>
      <c r="G1565" s="12"/>
      <c r="H1565" s="19" t="str">
        <f aca="false">IF(B1565="","",IFERROR(INDEX(Prodotti!$B$5:$B$504,MATCH(B1565,Prodotti!$A$5:$A$504,0)),"Codice non trovato"))</f>
        <v/>
      </c>
      <c r="I1565" s="17" t="str">
        <f aca="false">IF(OR(D1565="",F1565=""),"",D1565*F1565)</f>
        <v/>
      </c>
      <c r="J1565" s="17" t="str">
        <f aca="false">IF(OR(C1565&lt;&gt;"Scarico",D1565="",F1565="",B1565=""),"",D1565*(F1565-IFERROR(INDEX(Prodotti!$F$5:$F$504,MATCH(B1565,Prodotti!$A$5:$A$504,0)),0)))</f>
        <v/>
      </c>
      <c r="K1565" s="19" t="str">
        <f aca="false">IF(B1565="","",IF(ISNA(MATCH(B1565,Prodotti!$A$5:$A$504,0)),"Codice non trovato",IF(OR(C1565="",D1565=""),"Manca tipo o quantità",IF(C1565="Scarico",IF(SUMIFS($D$5:D1565,$B$5:B1565,B1565,$C$5:C1565,"Carico")-SUMIFS($D$5:D1565,$B$5:B1565,B1565,$C$5:C1565,"Scarico")&lt;0,"Giacenza insufficiente",""),""))))</f>
        <v/>
      </c>
    </row>
    <row r="1566" customFormat="false" ht="15" hidden="false" customHeight="false" outlineLevel="0" collapsed="false">
      <c r="A1566" s="18"/>
      <c r="B1566" s="12"/>
      <c r="C1566" s="13"/>
      <c r="D1566" s="13"/>
      <c r="E1566" s="12"/>
      <c r="F1566" s="14"/>
      <c r="G1566" s="12"/>
      <c r="H1566" s="19" t="str">
        <f aca="false">IF(B1566="","",IFERROR(INDEX(Prodotti!$B$5:$B$504,MATCH(B1566,Prodotti!$A$5:$A$504,0)),"Codice non trovato"))</f>
        <v/>
      </c>
      <c r="I1566" s="17" t="str">
        <f aca="false">IF(OR(D1566="",F1566=""),"",D1566*F1566)</f>
        <v/>
      </c>
      <c r="J1566" s="17" t="str">
        <f aca="false">IF(OR(C1566&lt;&gt;"Scarico",D1566="",F1566="",B1566=""),"",D1566*(F1566-IFERROR(INDEX(Prodotti!$F$5:$F$504,MATCH(B1566,Prodotti!$A$5:$A$504,0)),0)))</f>
        <v/>
      </c>
      <c r="K1566" s="19" t="str">
        <f aca="false">IF(B1566="","",IF(ISNA(MATCH(B1566,Prodotti!$A$5:$A$504,0)),"Codice non trovato",IF(OR(C1566="",D1566=""),"Manca tipo o quantità",IF(C1566="Scarico",IF(SUMIFS($D$5:D1566,$B$5:B1566,B1566,$C$5:C1566,"Carico")-SUMIFS($D$5:D1566,$B$5:B1566,B1566,$C$5:C1566,"Scarico")&lt;0,"Giacenza insufficiente",""),""))))</f>
        <v/>
      </c>
    </row>
    <row r="1567" customFormat="false" ht="15" hidden="false" customHeight="false" outlineLevel="0" collapsed="false">
      <c r="A1567" s="18"/>
      <c r="B1567" s="12"/>
      <c r="C1567" s="13"/>
      <c r="D1567" s="13"/>
      <c r="E1567" s="12"/>
      <c r="F1567" s="14"/>
      <c r="G1567" s="12"/>
      <c r="H1567" s="19" t="str">
        <f aca="false">IF(B1567="","",IFERROR(INDEX(Prodotti!$B$5:$B$504,MATCH(B1567,Prodotti!$A$5:$A$504,0)),"Codice non trovato"))</f>
        <v/>
      </c>
      <c r="I1567" s="17" t="str">
        <f aca="false">IF(OR(D1567="",F1567=""),"",D1567*F1567)</f>
        <v/>
      </c>
      <c r="J1567" s="17" t="str">
        <f aca="false">IF(OR(C1567&lt;&gt;"Scarico",D1567="",F1567="",B1567=""),"",D1567*(F1567-IFERROR(INDEX(Prodotti!$F$5:$F$504,MATCH(B1567,Prodotti!$A$5:$A$504,0)),0)))</f>
        <v/>
      </c>
      <c r="K1567" s="19" t="str">
        <f aca="false">IF(B1567="","",IF(ISNA(MATCH(B1567,Prodotti!$A$5:$A$504,0)),"Codice non trovato",IF(OR(C1567="",D1567=""),"Manca tipo o quantità",IF(C1567="Scarico",IF(SUMIFS($D$5:D1567,$B$5:B1567,B1567,$C$5:C1567,"Carico")-SUMIFS($D$5:D1567,$B$5:B1567,B1567,$C$5:C1567,"Scarico")&lt;0,"Giacenza insufficiente",""),""))))</f>
        <v/>
      </c>
    </row>
    <row r="1568" customFormat="false" ht="15" hidden="false" customHeight="false" outlineLevel="0" collapsed="false">
      <c r="A1568" s="18"/>
      <c r="B1568" s="12"/>
      <c r="C1568" s="13"/>
      <c r="D1568" s="13"/>
      <c r="E1568" s="12"/>
      <c r="F1568" s="14"/>
      <c r="G1568" s="12"/>
      <c r="H1568" s="19" t="str">
        <f aca="false">IF(B1568="","",IFERROR(INDEX(Prodotti!$B$5:$B$504,MATCH(B1568,Prodotti!$A$5:$A$504,0)),"Codice non trovato"))</f>
        <v/>
      </c>
      <c r="I1568" s="17" t="str">
        <f aca="false">IF(OR(D1568="",F1568=""),"",D1568*F1568)</f>
        <v/>
      </c>
      <c r="J1568" s="17" t="str">
        <f aca="false">IF(OR(C1568&lt;&gt;"Scarico",D1568="",F1568="",B1568=""),"",D1568*(F1568-IFERROR(INDEX(Prodotti!$F$5:$F$504,MATCH(B1568,Prodotti!$A$5:$A$504,0)),0)))</f>
        <v/>
      </c>
      <c r="K1568" s="19" t="str">
        <f aca="false">IF(B1568="","",IF(ISNA(MATCH(B1568,Prodotti!$A$5:$A$504,0)),"Codice non trovato",IF(OR(C1568="",D1568=""),"Manca tipo o quantità",IF(C1568="Scarico",IF(SUMIFS($D$5:D1568,$B$5:B1568,B1568,$C$5:C1568,"Carico")-SUMIFS($D$5:D1568,$B$5:B1568,B1568,$C$5:C1568,"Scarico")&lt;0,"Giacenza insufficiente",""),""))))</f>
        <v/>
      </c>
    </row>
    <row r="1569" customFormat="false" ht="15" hidden="false" customHeight="false" outlineLevel="0" collapsed="false">
      <c r="A1569" s="18"/>
      <c r="B1569" s="12"/>
      <c r="C1569" s="13"/>
      <c r="D1569" s="13"/>
      <c r="E1569" s="12"/>
      <c r="F1569" s="14"/>
      <c r="G1569" s="12"/>
      <c r="H1569" s="19" t="str">
        <f aca="false">IF(B1569="","",IFERROR(INDEX(Prodotti!$B$5:$B$504,MATCH(B1569,Prodotti!$A$5:$A$504,0)),"Codice non trovato"))</f>
        <v/>
      </c>
      <c r="I1569" s="17" t="str">
        <f aca="false">IF(OR(D1569="",F1569=""),"",D1569*F1569)</f>
        <v/>
      </c>
      <c r="J1569" s="17" t="str">
        <f aca="false">IF(OR(C1569&lt;&gt;"Scarico",D1569="",F1569="",B1569=""),"",D1569*(F1569-IFERROR(INDEX(Prodotti!$F$5:$F$504,MATCH(B1569,Prodotti!$A$5:$A$504,0)),0)))</f>
        <v/>
      </c>
      <c r="K1569" s="19" t="str">
        <f aca="false">IF(B1569="","",IF(ISNA(MATCH(B1569,Prodotti!$A$5:$A$504,0)),"Codice non trovato",IF(OR(C1569="",D1569=""),"Manca tipo o quantità",IF(C1569="Scarico",IF(SUMIFS($D$5:D1569,$B$5:B1569,B1569,$C$5:C1569,"Carico")-SUMIFS($D$5:D1569,$B$5:B1569,B1569,$C$5:C1569,"Scarico")&lt;0,"Giacenza insufficiente",""),""))))</f>
        <v/>
      </c>
    </row>
    <row r="1570" customFormat="false" ht="15" hidden="false" customHeight="false" outlineLevel="0" collapsed="false">
      <c r="A1570" s="18"/>
      <c r="B1570" s="12"/>
      <c r="C1570" s="13"/>
      <c r="D1570" s="13"/>
      <c r="E1570" s="12"/>
      <c r="F1570" s="14"/>
      <c r="G1570" s="12"/>
      <c r="H1570" s="19" t="str">
        <f aca="false">IF(B1570="","",IFERROR(INDEX(Prodotti!$B$5:$B$504,MATCH(B1570,Prodotti!$A$5:$A$504,0)),"Codice non trovato"))</f>
        <v/>
      </c>
      <c r="I1570" s="17" t="str">
        <f aca="false">IF(OR(D1570="",F1570=""),"",D1570*F1570)</f>
        <v/>
      </c>
      <c r="J1570" s="17" t="str">
        <f aca="false">IF(OR(C1570&lt;&gt;"Scarico",D1570="",F1570="",B1570=""),"",D1570*(F1570-IFERROR(INDEX(Prodotti!$F$5:$F$504,MATCH(B1570,Prodotti!$A$5:$A$504,0)),0)))</f>
        <v/>
      </c>
      <c r="K1570" s="19" t="str">
        <f aca="false">IF(B1570="","",IF(ISNA(MATCH(B1570,Prodotti!$A$5:$A$504,0)),"Codice non trovato",IF(OR(C1570="",D1570=""),"Manca tipo o quantità",IF(C1570="Scarico",IF(SUMIFS($D$5:D1570,$B$5:B1570,B1570,$C$5:C1570,"Carico")-SUMIFS($D$5:D1570,$B$5:B1570,B1570,$C$5:C1570,"Scarico")&lt;0,"Giacenza insufficiente",""),""))))</f>
        <v/>
      </c>
    </row>
    <row r="1571" customFormat="false" ht="15" hidden="false" customHeight="false" outlineLevel="0" collapsed="false">
      <c r="A1571" s="18"/>
      <c r="B1571" s="12"/>
      <c r="C1571" s="13"/>
      <c r="D1571" s="13"/>
      <c r="E1571" s="12"/>
      <c r="F1571" s="14"/>
      <c r="G1571" s="12"/>
      <c r="H1571" s="19" t="str">
        <f aca="false">IF(B1571="","",IFERROR(INDEX(Prodotti!$B$5:$B$504,MATCH(B1571,Prodotti!$A$5:$A$504,0)),"Codice non trovato"))</f>
        <v/>
      </c>
      <c r="I1571" s="17" t="str">
        <f aca="false">IF(OR(D1571="",F1571=""),"",D1571*F1571)</f>
        <v/>
      </c>
      <c r="J1571" s="17" t="str">
        <f aca="false">IF(OR(C1571&lt;&gt;"Scarico",D1571="",F1571="",B1571=""),"",D1571*(F1571-IFERROR(INDEX(Prodotti!$F$5:$F$504,MATCH(B1571,Prodotti!$A$5:$A$504,0)),0)))</f>
        <v/>
      </c>
      <c r="K1571" s="19" t="str">
        <f aca="false">IF(B1571="","",IF(ISNA(MATCH(B1571,Prodotti!$A$5:$A$504,0)),"Codice non trovato",IF(OR(C1571="",D1571=""),"Manca tipo o quantità",IF(C1571="Scarico",IF(SUMIFS($D$5:D1571,$B$5:B1571,B1571,$C$5:C1571,"Carico")-SUMIFS($D$5:D1571,$B$5:B1571,B1571,$C$5:C1571,"Scarico")&lt;0,"Giacenza insufficiente",""),""))))</f>
        <v/>
      </c>
    </row>
    <row r="1572" customFormat="false" ht="15" hidden="false" customHeight="false" outlineLevel="0" collapsed="false">
      <c r="A1572" s="18"/>
      <c r="B1572" s="12"/>
      <c r="C1572" s="13"/>
      <c r="D1572" s="13"/>
      <c r="E1572" s="12"/>
      <c r="F1572" s="14"/>
      <c r="G1572" s="12"/>
      <c r="H1572" s="19" t="str">
        <f aca="false">IF(B1572="","",IFERROR(INDEX(Prodotti!$B$5:$B$504,MATCH(B1572,Prodotti!$A$5:$A$504,0)),"Codice non trovato"))</f>
        <v/>
      </c>
      <c r="I1572" s="17" t="str">
        <f aca="false">IF(OR(D1572="",F1572=""),"",D1572*F1572)</f>
        <v/>
      </c>
      <c r="J1572" s="17" t="str">
        <f aca="false">IF(OR(C1572&lt;&gt;"Scarico",D1572="",F1572="",B1572=""),"",D1572*(F1572-IFERROR(INDEX(Prodotti!$F$5:$F$504,MATCH(B1572,Prodotti!$A$5:$A$504,0)),0)))</f>
        <v/>
      </c>
      <c r="K1572" s="19" t="str">
        <f aca="false">IF(B1572="","",IF(ISNA(MATCH(B1572,Prodotti!$A$5:$A$504,0)),"Codice non trovato",IF(OR(C1572="",D1572=""),"Manca tipo o quantità",IF(C1572="Scarico",IF(SUMIFS($D$5:D1572,$B$5:B1572,B1572,$C$5:C1572,"Carico")-SUMIFS($D$5:D1572,$B$5:B1572,B1572,$C$5:C1572,"Scarico")&lt;0,"Giacenza insufficiente",""),""))))</f>
        <v/>
      </c>
    </row>
    <row r="1573" customFormat="false" ht="15" hidden="false" customHeight="false" outlineLevel="0" collapsed="false">
      <c r="A1573" s="18"/>
      <c r="B1573" s="12"/>
      <c r="C1573" s="13"/>
      <c r="D1573" s="13"/>
      <c r="E1573" s="12"/>
      <c r="F1573" s="14"/>
      <c r="G1573" s="12"/>
      <c r="H1573" s="19" t="str">
        <f aca="false">IF(B1573="","",IFERROR(INDEX(Prodotti!$B$5:$B$504,MATCH(B1573,Prodotti!$A$5:$A$504,0)),"Codice non trovato"))</f>
        <v/>
      </c>
      <c r="I1573" s="17" t="str">
        <f aca="false">IF(OR(D1573="",F1573=""),"",D1573*F1573)</f>
        <v/>
      </c>
      <c r="J1573" s="17" t="str">
        <f aca="false">IF(OR(C1573&lt;&gt;"Scarico",D1573="",F1573="",B1573=""),"",D1573*(F1573-IFERROR(INDEX(Prodotti!$F$5:$F$504,MATCH(B1573,Prodotti!$A$5:$A$504,0)),0)))</f>
        <v/>
      </c>
      <c r="K1573" s="19" t="str">
        <f aca="false">IF(B1573="","",IF(ISNA(MATCH(B1573,Prodotti!$A$5:$A$504,0)),"Codice non trovato",IF(OR(C1573="",D1573=""),"Manca tipo o quantità",IF(C1573="Scarico",IF(SUMIFS($D$5:D1573,$B$5:B1573,B1573,$C$5:C1573,"Carico")-SUMIFS($D$5:D1573,$B$5:B1573,B1573,$C$5:C1573,"Scarico")&lt;0,"Giacenza insufficiente",""),""))))</f>
        <v/>
      </c>
    </row>
    <row r="1574" customFormat="false" ht="15" hidden="false" customHeight="false" outlineLevel="0" collapsed="false">
      <c r="A1574" s="18"/>
      <c r="B1574" s="12"/>
      <c r="C1574" s="13"/>
      <c r="D1574" s="13"/>
      <c r="E1574" s="12"/>
      <c r="F1574" s="14"/>
      <c r="G1574" s="12"/>
      <c r="H1574" s="19" t="str">
        <f aca="false">IF(B1574="","",IFERROR(INDEX(Prodotti!$B$5:$B$504,MATCH(B1574,Prodotti!$A$5:$A$504,0)),"Codice non trovato"))</f>
        <v/>
      </c>
      <c r="I1574" s="17" t="str">
        <f aca="false">IF(OR(D1574="",F1574=""),"",D1574*F1574)</f>
        <v/>
      </c>
      <c r="J1574" s="17" t="str">
        <f aca="false">IF(OR(C1574&lt;&gt;"Scarico",D1574="",F1574="",B1574=""),"",D1574*(F1574-IFERROR(INDEX(Prodotti!$F$5:$F$504,MATCH(B1574,Prodotti!$A$5:$A$504,0)),0)))</f>
        <v/>
      </c>
      <c r="K1574" s="19" t="str">
        <f aca="false">IF(B1574="","",IF(ISNA(MATCH(B1574,Prodotti!$A$5:$A$504,0)),"Codice non trovato",IF(OR(C1574="",D1574=""),"Manca tipo o quantità",IF(C1574="Scarico",IF(SUMIFS($D$5:D1574,$B$5:B1574,B1574,$C$5:C1574,"Carico")-SUMIFS($D$5:D1574,$B$5:B1574,B1574,$C$5:C1574,"Scarico")&lt;0,"Giacenza insufficiente",""),""))))</f>
        <v/>
      </c>
    </row>
    <row r="1575" customFormat="false" ht="15" hidden="false" customHeight="false" outlineLevel="0" collapsed="false">
      <c r="A1575" s="18"/>
      <c r="B1575" s="12"/>
      <c r="C1575" s="13"/>
      <c r="D1575" s="13"/>
      <c r="E1575" s="12"/>
      <c r="F1575" s="14"/>
      <c r="G1575" s="12"/>
      <c r="H1575" s="19" t="str">
        <f aca="false">IF(B1575="","",IFERROR(INDEX(Prodotti!$B$5:$B$504,MATCH(B1575,Prodotti!$A$5:$A$504,0)),"Codice non trovato"))</f>
        <v/>
      </c>
      <c r="I1575" s="17" t="str">
        <f aca="false">IF(OR(D1575="",F1575=""),"",D1575*F1575)</f>
        <v/>
      </c>
      <c r="J1575" s="17" t="str">
        <f aca="false">IF(OR(C1575&lt;&gt;"Scarico",D1575="",F1575="",B1575=""),"",D1575*(F1575-IFERROR(INDEX(Prodotti!$F$5:$F$504,MATCH(B1575,Prodotti!$A$5:$A$504,0)),0)))</f>
        <v/>
      </c>
      <c r="K1575" s="19" t="str">
        <f aca="false">IF(B1575="","",IF(ISNA(MATCH(B1575,Prodotti!$A$5:$A$504,0)),"Codice non trovato",IF(OR(C1575="",D1575=""),"Manca tipo o quantità",IF(C1575="Scarico",IF(SUMIFS($D$5:D1575,$B$5:B1575,B1575,$C$5:C1575,"Carico")-SUMIFS($D$5:D1575,$B$5:B1575,B1575,$C$5:C1575,"Scarico")&lt;0,"Giacenza insufficiente",""),""))))</f>
        <v/>
      </c>
    </row>
    <row r="1576" customFormat="false" ht="15" hidden="false" customHeight="false" outlineLevel="0" collapsed="false">
      <c r="A1576" s="18"/>
      <c r="B1576" s="12"/>
      <c r="C1576" s="13"/>
      <c r="D1576" s="13"/>
      <c r="E1576" s="12"/>
      <c r="F1576" s="14"/>
      <c r="G1576" s="12"/>
      <c r="H1576" s="19" t="str">
        <f aca="false">IF(B1576="","",IFERROR(INDEX(Prodotti!$B$5:$B$504,MATCH(B1576,Prodotti!$A$5:$A$504,0)),"Codice non trovato"))</f>
        <v/>
      </c>
      <c r="I1576" s="17" t="str">
        <f aca="false">IF(OR(D1576="",F1576=""),"",D1576*F1576)</f>
        <v/>
      </c>
      <c r="J1576" s="17" t="str">
        <f aca="false">IF(OR(C1576&lt;&gt;"Scarico",D1576="",F1576="",B1576=""),"",D1576*(F1576-IFERROR(INDEX(Prodotti!$F$5:$F$504,MATCH(B1576,Prodotti!$A$5:$A$504,0)),0)))</f>
        <v/>
      </c>
      <c r="K1576" s="19" t="str">
        <f aca="false">IF(B1576="","",IF(ISNA(MATCH(B1576,Prodotti!$A$5:$A$504,0)),"Codice non trovato",IF(OR(C1576="",D1576=""),"Manca tipo o quantità",IF(C1576="Scarico",IF(SUMIFS($D$5:D1576,$B$5:B1576,B1576,$C$5:C1576,"Carico")-SUMIFS($D$5:D1576,$B$5:B1576,B1576,$C$5:C1576,"Scarico")&lt;0,"Giacenza insufficiente",""),""))))</f>
        <v/>
      </c>
    </row>
    <row r="1577" customFormat="false" ht="15" hidden="false" customHeight="false" outlineLevel="0" collapsed="false">
      <c r="A1577" s="18"/>
      <c r="B1577" s="12"/>
      <c r="C1577" s="13"/>
      <c r="D1577" s="13"/>
      <c r="E1577" s="12"/>
      <c r="F1577" s="14"/>
      <c r="G1577" s="12"/>
      <c r="H1577" s="19" t="str">
        <f aca="false">IF(B1577="","",IFERROR(INDEX(Prodotti!$B$5:$B$504,MATCH(B1577,Prodotti!$A$5:$A$504,0)),"Codice non trovato"))</f>
        <v/>
      </c>
      <c r="I1577" s="17" t="str">
        <f aca="false">IF(OR(D1577="",F1577=""),"",D1577*F1577)</f>
        <v/>
      </c>
      <c r="J1577" s="17" t="str">
        <f aca="false">IF(OR(C1577&lt;&gt;"Scarico",D1577="",F1577="",B1577=""),"",D1577*(F1577-IFERROR(INDEX(Prodotti!$F$5:$F$504,MATCH(B1577,Prodotti!$A$5:$A$504,0)),0)))</f>
        <v/>
      </c>
      <c r="K1577" s="19" t="str">
        <f aca="false">IF(B1577="","",IF(ISNA(MATCH(B1577,Prodotti!$A$5:$A$504,0)),"Codice non trovato",IF(OR(C1577="",D1577=""),"Manca tipo o quantità",IF(C1577="Scarico",IF(SUMIFS($D$5:D1577,$B$5:B1577,B1577,$C$5:C1577,"Carico")-SUMIFS($D$5:D1577,$B$5:B1577,B1577,$C$5:C1577,"Scarico")&lt;0,"Giacenza insufficiente",""),""))))</f>
        <v/>
      </c>
    </row>
    <row r="1578" customFormat="false" ht="15" hidden="false" customHeight="false" outlineLevel="0" collapsed="false">
      <c r="A1578" s="18"/>
      <c r="B1578" s="12"/>
      <c r="C1578" s="13"/>
      <c r="D1578" s="13"/>
      <c r="E1578" s="12"/>
      <c r="F1578" s="14"/>
      <c r="G1578" s="12"/>
      <c r="H1578" s="19" t="str">
        <f aca="false">IF(B1578="","",IFERROR(INDEX(Prodotti!$B$5:$B$504,MATCH(B1578,Prodotti!$A$5:$A$504,0)),"Codice non trovato"))</f>
        <v/>
      </c>
      <c r="I1578" s="17" t="str">
        <f aca="false">IF(OR(D1578="",F1578=""),"",D1578*F1578)</f>
        <v/>
      </c>
      <c r="J1578" s="17" t="str">
        <f aca="false">IF(OR(C1578&lt;&gt;"Scarico",D1578="",F1578="",B1578=""),"",D1578*(F1578-IFERROR(INDEX(Prodotti!$F$5:$F$504,MATCH(B1578,Prodotti!$A$5:$A$504,0)),0)))</f>
        <v/>
      </c>
      <c r="K1578" s="19" t="str">
        <f aca="false">IF(B1578="","",IF(ISNA(MATCH(B1578,Prodotti!$A$5:$A$504,0)),"Codice non trovato",IF(OR(C1578="",D1578=""),"Manca tipo o quantità",IF(C1578="Scarico",IF(SUMIFS($D$5:D1578,$B$5:B1578,B1578,$C$5:C1578,"Carico")-SUMIFS($D$5:D1578,$B$5:B1578,B1578,$C$5:C1578,"Scarico")&lt;0,"Giacenza insufficiente",""),""))))</f>
        <v/>
      </c>
    </row>
    <row r="1579" customFormat="false" ht="15" hidden="false" customHeight="false" outlineLevel="0" collapsed="false">
      <c r="A1579" s="18"/>
      <c r="B1579" s="12"/>
      <c r="C1579" s="13"/>
      <c r="D1579" s="13"/>
      <c r="E1579" s="12"/>
      <c r="F1579" s="14"/>
      <c r="G1579" s="12"/>
      <c r="H1579" s="19" t="str">
        <f aca="false">IF(B1579="","",IFERROR(INDEX(Prodotti!$B$5:$B$504,MATCH(B1579,Prodotti!$A$5:$A$504,0)),"Codice non trovato"))</f>
        <v/>
      </c>
      <c r="I1579" s="17" t="str">
        <f aca="false">IF(OR(D1579="",F1579=""),"",D1579*F1579)</f>
        <v/>
      </c>
      <c r="J1579" s="17" t="str">
        <f aca="false">IF(OR(C1579&lt;&gt;"Scarico",D1579="",F1579="",B1579=""),"",D1579*(F1579-IFERROR(INDEX(Prodotti!$F$5:$F$504,MATCH(B1579,Prodotti!$A$5:$A$504,0)),0)))</f>
        <v/>
      </c>
      <c r="K1579" s="19" t="str">
        <f aca="false">IF(B1579="","",IF(ISNA(MATCH(B1579,Prodotti!$A$5:$A$504,0)),"Codice non trovato",IF(OR(C1579="",D1579=""),"Manca tipo o quantità",IF(C1579="Scarico",IF(SUMIFS($D$5:D1579,$B$5:B1579,B1579,$C$5:C1579,"Carico")-SUMIFS($D$5:D1579,$B$5:B1579,B1579,$C$5:C1579,"Scarico")&lt;0,"Giacenza insufficiente",""),""))))</f>
        <v/>
      </c>
    </row>
    <row r="1580" customFormat="false" ht="15" hidden="false" customHeight="false" outlineLevel="0" collapsed="false">
      <c r="A1580" s="18"/>
      <c r="B1580" s="12"/>
      <c r="C1580" s="13"/>
      <c r="D1580" s="13"/>
      <c r="E1580" s="12"/>
      <c r="F1580" s="14"/>
      <c r="G1580" s="12"/>
      <c r="H1580" s="19" t="str">
        <f aca="false">IF(B1580="","",IFERROR(INDEX(Prodotti!$B$5:$B$504,MATCH(B1580,Prodotti!$A$5:$A$504,0)),"Codice non trovato"))</f>
        <v/>
      </c>
      <c r="I1580" s="17" t="str">
        <f aca="false">IF(OR(D1580="",F1580=""),"",D1580*F1580)</f>
        <v/>
      </c>
      <c r="J1580" s="17" t="str">
        <f aca="false">IF(OR(C1580&lt;&gt;"Scarico",D1580="",F1580="",B1580=""),"",D1580*(F1580-IFERROR(INDEX(Prodotti!$F$5:$F$504,MATCH(B1580,Prodotti!$A$5:$A$504,0)),0)))</f>
        <v/>
      </c>
      <c r="K1580" s="19" t="str">
        <f aca="false">IF(B1580="","",IF(ISNA(MATCH(B1580,Prodotti!$A$5:$A$504,0)),"Codice non trovato",IF(OR(C1580="",D1580=""),"Manca tipo o quantità",IF(C1580="Scarico",IF(SUMIFS($D$5:D1580,$B$5:B1580,B1580,$C$5:C1580,"Carico")-SUMIFS($D$5:D1580,$B$5:B1580,B1580,$C$5:C1580,"Scarico")&lt;0,"Giacenza insufficiente",""),""))))</f>
        <v/>
      </c>
    </row>
    <row r="1581" customFormat="false" ht="15" hidden="false" customHeight="false" outlineLevel="0" collapsed="false">
      <c r="A1581" s="18"/>
      <c r="B1581" s="12"/>
      <c r="C1581" s="13"/>
      <c r="D1581" s="13"/>
      <c r="E1581" s="12"/>
      <c r="F1581" s="14"/>
      <c r="G1581" s="12"/>
      <c r="H1581" s="19" t="str">
        <f aca="false">IF(B1581="","",IFERROR(INDEX(Prodotti!$B$5:$B$504,MATCH(B1581,Prodotti!$A$5:$A$504,0)),"Codice non trovato"))</f>
        <v/>
      </c>
      <c r="I1581" s="17" t="str">
        <f aca="false">IF(OR(D1581="",F1581=""),"",D1581*F1581)</f>
        <v/>
      </c>
      <c r="J1581" s="17" t="str">
        <f aca="false">IF(OR(C1581&lt;&gt;"Scarico",D1581="",F1581="",B1581=""),"",D1581*(F1581-IFERROR(INDEX(Prodotti!$F$5:$F$504,MATCH(B1581,Prodotti!$A$5:$A$504,0)),0)))</f>
        <v/>
      </c>
      <c r="K1581" s="19" t="str">
        <f aca="false">IF(B1581="","",IF(ISNA(MATCH(B1581,Prodotti!$A$5:$A$504,0)),"Codice non trovato",IF(OR(C1581="",D1581=""),"Manca tipo o quantità",IF(C1581="Scarico",IF(SUMIFS($D$5:D1581,$B$5:B1581,B1581,$C$5:C1581,"Carico")-SUMIFS($D$5:D1581,$B$5:B1581,B1581,$C$5:C1581,"Scarico")&lt;0,"Giacenza insufficiente",""),""))))</f>
        <v/>
      </c>
    </row>
    <row r="1582" customFormat="false" ht="15" hidden="false" customHeight="false" outlineLevel="0" collapsed="false">
      <c r="A1582" s="18"/>
      <c r="B1582" s="12"/>
      <c r="C1582" s="13"/>
      <c r="D1582" s="13"/>
      <c r="E1582" s="12"/>
      <c r="F1582" s="14"/>
      <c r="G1582" s="12"/>
      <c r="H1582" s="19" t="str">
        <f aca="false">IF(B1582="","",IFERROR(INDEX(Prodotti!$B$5:$B$504,MATCH(B1582,Prodotti!$A$5:$A$504,0)),"Codice non trovato"))</f>
        <v/>
      </c>
      <c r="I1582" s="17" t="str">
        <f aca="false">IF(OR(D1582="",F1582=""),"",D1582*F1582)</f>
        <v/>
      </c>
      <c r="J1582" s="17" t="str">
        <f aca="false">IF(OR(C1582&lt;&gt;"Scarico",D1582="",F1582="",B1582=""),"",D1582*(F1582-IFERROR(INDEX(Prodotti!$F$5:$F$504,MATCH(B1582,Prodotti!$A$5:$A$504,0)),0)))</f>
        <v/>
      </c>
      <c r="K1582" s="19" t="str">
        <f aca="false">IF(B1582="","",IF(ISNA(MATCH(B1582,Prodotti!$A$5:$A$504,0)),"Codice non trovato",IF(OR(C1582="",D1582=""),"Manca tipo o quantità",IF(C1582="Scarico",IF(SUMIFS($D$5:D1582,$B$5:B1582,B1582,$C$5:C1582,"Carico")-SUMIFS($D$5:D1582,$B$5:B1582,B1582,$C$5:C1582,"Scarico")&lt;0,"Giacenza insufficiente",""),""))))</f>
        <v/>
      </c>
    </row>
    <row r="1583" customFormat="false" ht="15" hidden="false" customHeight="false" outlineLevel="0" collapsed="false">
      <c r="A1583" s="18"/>
      <c r="B1583" s="12"/>
      <c r="C1583" s="13"/>
      <c r="D1583" s="13"/>
      <c r="E1583" s="12"/>
      <c r="F1583" s="14"/>
      <c r="G1583" s="12"/>
      <c r="H1583" s="19" t="str">
        <f aca="false">IF(B1583="","",IFERROR(INDEX(Prodotti!$B$5:$B$504,MATCH(B1583,Prodotti!$A$5:$A$504,0)),"Codice non trovato"))</f>
        <v/>
      </c>
      <c r="I1583" s="17" t="str">
        <f aca="false">IF(OR(D1583="",F1583=""),"",D1583*F1583)</f>
        <v/>
      </c>
      <c r="J1583" s="17" t="str">
        <f aca="false">IF(OR(C1583&lt;&gt;"Scarico",D1583="",F1583="",B1583=""),"",D1583*(F1583-IFERROR(INDEX(Prodotti!$F$5:$F$504,MATCH(B1583,Prodotti!$A$5:$A$504,0)),0)))</f>
        <v/>
      </c>
      <c r="K1583" s="19" t="str">
        <f aca="false">IF(B1583="","",IF(ISNA(MATCH(B1583,Prodotti!$A$5:$A$504,0)),"Codice non trovato",IF(OR(C1583="",D1583=""),"Manca tipo o quantità",IF(C1583="Scarico",IF(SUMIFS($D$5:D1583,$B$5:B1583,B1583,$C$5:C1583,"Carico")-SUMIFS($D$5:D1583,$B$5:B1583,B1583,$C$5:C1583,"Scarico")&lt;0,"Giacenza insufficiente",""),""))))</f>
        <v/>
      </c>
    </row>
    <row r="1584" customFormat="false" ht="15" hidden="false" customHeight="false" outlineLevel="0" collapsed="false">
      <c r="A1584" s="18"/>
      <c r="B1584" s="12"/>
      <c r="C1584" s="13"/>
      <c r="D1584" s="13"/>
      <c r="E1584" s="12"/>
      <c r="F1584" s="14"/>
      <c r="G1584" s="12"/>
      <c r="H1584" s="19" t="str">
        <f aca="false">IF(B1584="","",IFERROR(INDEX(Prodotti!$B$5:$B$504,MATCH(B1584,Prodotti!$A$5:$A$504,0)),"Codice non trovato"))</f>
        <v/>
      </c>
      <c r="I1584" s="17" t="str">
        <f aca="false">IF(OR(D1584="",F1584=""),"",D1584*F1584)</f>
        <v/>
      </c>
      <c r="J1584" s="17" t="str">
        <f aca="false">IF(OR(C1584&lt;&gt;"Scarico",D1584="",F1584="",B1584=""),"",D1584*(F1584-IFERROR(INDEX(Prodotti!$F$5:$F$504,MATCH(B1584,Prodotti!$A$5:$A$504,0)),0)))</f>
        <v/>
      </c>
      <c r="K1584" s="19" t="str">
        <f aca="false">IF(B1584="","",IF(ISNA(MATCH(B1584,Prodotti!$A$5:$A$504,0)),"Codice non trovato",IF(OR(C1584="",D1584=""),"Manca tipo o quantità",IF(C1584="Scarico",IF(SUMIFS($D$5:D1584,$B$5:B1584,B1584,$C$5:C1584,"Carico")-SUMIFS($D$5:D1584,$B$5:B1584,B1584,$C$5:C1584,"Scarico")&lt;0,"Giacenza insufficiente",""),""))))</f>
        <v/>
      </c>
    </row>
    <row r="1585" customFormat="false" ht="15" hidden="false" customHeight="false" outlineLevel="0" collapsed="false">
      <c r="A1585" s="18"/>
      <c r="B1585" s="12"/>
      <c r="C1585" s="13"/>
      <c r="D1585" s="13"/>
      <c r="E1585" s="12"/>
      <c r="F1585" s="14"/>
      <c r="G1585" s="12"/>
      <c r="H1585" s="19" t="str">
        <f aca="false">IF(B1585="","",IFERROR(INDEX(Prodotti!$B$5:$B$504,MATCH(B1585,Prodotti!$A$5:$A$504,0)),"Codice non trovato"))</f>
        <v/>
      </c>
      <c r="I1585" s="17" t="str">
        <f aca="false">IF(OR(D1585="",F1585=""),"",D1585*F1585)</f>
        <v/>
      </c>
      <c r="J1585" s="17" t="str">
        <f aca="false">IF(OR(C1585&lt;&gt;"Scarico",D1585="",F1585="",B1585=""),"",D1585*(F1585-IFERROR(INDEX(Prodotti!$F$5:$F$504,MATCH(B1585,Prodotti!$A$5:$A$504,0)),0)))</f>
        <v/>
      </c>
      <c r="K1585" s="19" t="str">
        <f aca="false">IF(B1585="","",IF(ISNA(MATCH(B1585,Prodotti!$A$5:$A$504,0)),"Codice non trovato",IF(OR(C1585="",D1585=""),"Manca tipo o quantità",IF(C1585="Scarico",IF(SUMIFS($D$5:D1585,$B$5:B1585,B1585,$C$5:C1585,"Carico")-SUMIFS($D$5:D1585,$B$5:B1585,B1585,$C$5:C1585,"Scarico")&lt;0,"Giacenza insufficiente",""),""))))</f>
        <v/>
      </c>
    </row>
    <row r="1586" customFormat="false" ht="15" hidden="false" customHeight="false" outlineLevel="0" collapsed="false">
      <c r="A1586" s="18"/>
      <c r="B1586" s="12"/>
      <c r="C1586" s="13"/>
      <c r="D1586" s="13"/>
      <c r="E1586" s="12"/>
      <c r="F1586" s="14"/>
      <c r="G1586" s="12"/>
      <c r="H1586" s="19" t="str">
        <f aca="false">IF(B1586="","",IFERROR(INDEX(Prodotti!$B$5:$B$504,MATCH(B1586,Prodotti!$A$5:$A$504,0)),"Codice non trovato"))</f>
        <v/>
      </c>
      <c r="I1586" s="17" t="str">
        <f aca="false">IF(OR(D1586="",F1586=""),"",D1586*F1586)</f>
        <v/>
      </c>
      <c r="J1586" s="17" t="str">
        <f aca="false">IF(OR(C1586&lt;&gt;"Scarico",D1586="",F1586="",B1586=""),"",D1586*(F1586-IFERROR(INDEX(Prodotti!$F$5:$F$504,MATCH(B1586,Prodotti!$A$5:$A$504,0)),0)))</f>
        <v/>
      </c>
      <c r="K1586" s="19" t="str">
        <f aca="false">IF(B1586="","",IF(ISNA(MATCH(B1586,Prodotti!$A$5:$A$504,0)),"Codice non trovato",IF(OR(C1586="",D1586=""),"Manca tipo o quantità",IF(C1586="Scarico",IF(SUMIFS($D$5:D1586,$B$5:B1586,B1586,$C$5:C1586,"Carico")-SUMIFS($D$5:D1586,$B$5:B1586,B1586,$C$5:C1586,"Scarico")&lt;0,"Giacenza insufficiente",""),""))))</f>
        <v/>
      </c>
    </row>
    <row r="1587" customFormat="false" ht="15" hidden="false" customHeight="false" outlineLevel="0" collapsed="false">
      <c r="A1587" s="18"/>
      <c r="B1587" s="12"/>
      <c r="C1587" s="13"/>
      <c r="D1587" s="13"/>
      <c r="E1587" s="12"/>
      <c r="F1587" s="14"/>
      <c r="G1587" s="12"/>
      <c r="H1587" s="19" t="str">
        <f aca="false">IF(B1587="","",IFERROR(INDEX(Prodotti!$B$5:$B$504,MATCH(B1587,Prodotti!$A$5:$A$504,0)),"Codice non trovato"))</f>
        <v/>
      </c>
      <c r="I1587" s="17" t="str">
        <f aca="false">IF(OR(D1587="",F1587=""),"",D1587*F1587)</f>
        <v/>
      </c>
      <c r="J1587" s="17" t="str">
        <f aca="false">IF(OR(C1587&lt;&gt;"Scarico",D1587="",F1587="",B1587=""),"",D1587*(F1587-IFERROR(INDEX(Prodotti!$F$5:$F$504,MATCH(B1587,Prodotti!$A$5:$A$504,0)),0)))</f>
        <v/>
      </c>
      <c r="K1587" s="19" t="str">
        <f aca="false">IF(B1587="","",IF(ISNA(MATCH(B1587,Prodotti!$A$5:$A$504,0)),"Codice non trovato",IF(OR(C1587="",D1587=""),"Manca tipo o quantità",IF(C1587="Scarico",IF(SUMIFS($D$5:D1587,$B$5:B1587,B1587,$C$5:C1587,"Carico")-SUMIFS($D$5:D1587,$B$5:B1587,B1587,$C$5:C1587,"Scarico")&lt;0,"Giacenza insufficiente",""),""))))</f>
        <v/>
      </c>
    </row>
    <row r="1588" customFormat="false" ht="15" hidden="false" customHeight="false" outlineLevel="0" collapsed="false">
      <c r="A1588" s="18"/>
      <c r="B1588" s="12"/>
      <c r="C1588" s="13"/>
      <c r="D1588" s="13"/>
      <c r="E1588" s="12"/>
      <c r="F1588" s="14"/>
      <c r="G1588" s="12"/>
      <c r="H1588" s="19" t="str">
        <f aca="false">IF(B1588="","",IFERROR(INDEX(Prodotti!$B$5:$B$504,MATCH(B1588,Prodotti!$A$5:$A$504,0)),"Codice non trovato"))</f>
        <v/>
      </c>
      <c r="I1588" s="17" t="str">
        <f aca="false">IF(OR(D1588="",F1588=""),"",D1588*F1588)</f>
        <v/>
      </c>
      <c r="J1588" s="17" t="str">
        <f aca="false">IF(OR(C1588&lt;&gt;"Scarico",D1588="",F1588="",B1588=""),"",D1588*(F1588-IFERROR(INDEX(Prodotti!$F$5:$F$504,MATCH(B1588,Prodotti!$A$5:$A$504,0)),0)))</f>
        <v/>
      </c>
      <c r="K1588" s="19" t="str">
        <f aca="false">IF(B1588="","",IF(ISNA(MATCH(B1588,Prodotti!$A$5:$A$504,0)),"Codice non trovato",IF(OR(C1588="",D1588=""),"Manca tipo o quantità",IF(C1588="Scarico",IF(SUMIFS($D$5:D1588,$B$5:B1588,B1588,$C$5:C1588,"Carico")-SUMIFS($D$5:D1588,$B$5:B1588,B1588,$C$5:C1588,"Scarico")&lt;0,"Giacenza insufficiente",""),""))))</f>
        <v/>
      </c>
    </row>
    <row r="1589" customFormat="false" ht="15" hidden="false" customHeight="false" outlineLevel="0" collapsed="false">
      <c r="A1589" s="18"/>
      <c r="B1589" s="12"/>
      <c r="C1589" s="13"/>
      <c r="D1589" s="13"/>
      <c r="E1589" s="12"/>
      <c r="F1589" s="14"/>
      <c r="G1589" s="12"/>
      <c r="H1589" s="19" t="str">
        <f aca="false">IF(B1589="","",IFERROR(INDEX(Prodotti!$B$5:$B$504,MATCH(B1589,Prodotti!$A$5:$A$504,0)),"Codice non trovato"))</f>
        <v/>
      </c>
      <c r="I1589" s="17" t="str">
        <f aca="false">IF(OR(D1589="",F1589=""),"",D1589*F1589)</f>
        <v/>
      </c>
      <c r="J1589" s="17" t="str">
        <f aca="false">IF(OR(C1589&lt;&gt;"Scarico",D1589="",F1589="",B1589=""),"",D1589*(F1589-IFERROR(INDEX(Prodotti!$F$5:$F$504,MATCH(B1589,Prodotti!$A$5:$A$504,0)),0)))</f>
        <v/>
      </c>
      <c r="K1589" s="19" t="str">
        <f aca="false">IF(B1589="","",IF(ISNA(MATCH(B1589,Prodotti!$A$5:$A$504,0)),"Codice non trovato",IF(OR(C1589="",D1589=""),"Manca tipo o quantità",IF(C1589="Scarico",IF(SUMIFS($D$5:D1589,$B$5:B1589,B1589,$C$5:C1589,"Carico")-SUMIFS($D$5:D1589,$B$5:B1589,B1589,$C$5:C1589,"Scarico")&lt;0,"Giacenza insufficiente",""),""))))</f>
        <v/>
      </c>
    </row>
    <row r="1590" customFormat="false" ht="15" hidden="false" customHeight="false" outlineLevel="0" collapsed="false">
      <c r="A1590" s="18"/>
      <c r="B1590" s="12"/>
      <c r="C1590" s="13"/>
      <c r="D1590" s="13"/>
      <c r="E1590" s="12"/>
      <c r="F1590" s="14"/>
      <c r="G1590" s="12"/>
      <c r="H1590" s="19" t="str">
        <f aca="false">IF(B1590="","",IFERROR(INDEX(Prodotti!$B$5:$B$504,MATCH(B1590,Prodotti!$A$5:$A$504,0)),"Codice non trovato"))</f>
        <v/>
      </c>
      <c r="I1590" s="17" t="str">
        <f aca="false">IF(OR(D1590="",F1590=""),"",D1590*F1590)</f>
        <v/>
      </c>
      <c r="J1590" s="17" t="str">
        <f aca="false">IF(OR(C1590&lt;&gt;"Scarico",D1590="",F1590="",B1590=""),"",D1590*(F1590-IFERROR(INDEX(Prodotti!$F$5:$F$504,MATCH(B1590,Prodotti!$A$5:$A$504,0)),0)))</f>
        <v/>
      </c>
      <c r="K1590" s="19" t="str">
        <f aca="false">IF(B1590="","",IF(ISNA(MATCH(B1590,Prodotti!$A$5:$A$504,0)),"Codice non trovato",IF(OR(C1590="",D1590=""),"Manca tipo o quantità",IF(C1590="Scarico",IF(SUMIFS($D$5:D1590,$B$5:B1590,B1590,$C$5:C1590,"Carico")-SUMIFS($D$5:D1590,$B$5:B1590,B1590,$C$5:C1590,"Scarico")&lt;0,"Giacenza insufficiente",""),""))))</f>
        <v/>
      </c>
    </row>
    <row r="1591" customFormat="false" ht="15" hidden="false" customHeight="false" outlineLevel="0" collapsed="false">
      <c r="A1591" s="18"/>
      <c r="B1591" s="12"/>
      <c r="C1591" s="13"/>
      <c r="D1591" s="13"/>
      <c r="E1591" s="12"/>
      <c r="F1591" s="14"/>
      <c r="G1591" s="12"/>
      <c r="H1591" s="19" t="str">
        <f aca="false">IF(B1591="","",IFERROR(INDEX(Prodotti!$B$5:$B$504,MATCH(B1591,Prodotti!$A$5:$A$504,0)),"Codice non trovato"))</f>
        <v/>
      </c>
      <c r="I1591" s="17" t="str">
        <f aca="false">IF(OR(D1591="",F1591=""),"",D1591*F1591)</f>
        <v/>
      </c>
      <c r="J1591" s="17" t="str">
        <f aca="false">IF(OR(C1591&lt;&gt;"Scarico",D1591="",F1591="",B1591=""),"",D1591*(F1591-IFERROR(INDEX(Prodotti!$F$5:$F$504,MATCH(B1591,Prodotti!$A$5:$A$504,0)),0)))</f>
        <v/>
      </c>
      <c r="K1591" s="19" t="str">
        <f aca="false">IF(B1591="","",IF(ISNA(MATCH(B1591,Prodotti!$A$5:$A$504,0)),"Codice non trovato",IF(OR(C1591="",D1591=""),"Manca tipo o quantità",IF(C1591="Scarico",IF(SUMIFS($D$5:D1591,$B$5:B1591,B1591,$C$5:C1591,"Carico")-SUMIFS($D$5:D1591,$B$5:B1591,B1591,$C$5:C1591,"Scarico")&lt;0,"Giacenza insufficiente",""),""))))</f>
        <v/>
      </c>
    </row>
    <row r="1592" customFormat="false" ht="15" hidden="false" customHeight="false" outlineLevel="0" collapsed="false">
      <c r="A1592" s="18"/>
      <c r="B1592" s="12"/>
      <c r="C1592" s="13"/>
      <c r="D1592" s="13"/>
      <c r="E1592" s="12"/>
      <c r="F1592" s="14"/>
      <c r="G1592" s="12"/>
      <c r="H1592" s="19" t="str">
        <f aca="false">IF(B1592="","",IFERROR(INDEX(Prodotti!$B$5:$B$504,MATCH(B1592,Prodotti!$A$5:$A$504,0)),"Codice non trovato"))</f>
        <v/>
      </c>
      <c r="I1592" s="17" t="str">
        <f aca="false">IF(OR(D1592="",F1592=""),"",D1592*F1592)</f>
        <v/>
      </c>
      <c r="J1592" s="17" t="str">
        <f aca="false">IF(OR(C1592&lt;&gt;"Scarico",D1592="",F1592="",B1592=""),"",D1592*(F1592-IFERROR(INDEX(Prodotti!$F$5:$F$504,MATCH(B1592,Prodotti!$A$5:$A$504,0)),0)))</f>
        <v/>
      </c>
      <c r="K1592" s="19" t="str">
        <f aca="false">IF(B1592="","",IF(ISNA(MATCH(B1592,Prodotti!$A$5:$A$504,0)),"Codice non trovato",IF(OR(C1592="",D1592=""),"Manca tipo o quantità",IF(C1592="Scarico",IF(SUMIFS($D$5:D1592,$B$5:B1592,B1592,$C$5:C1592,"Carico")-SUMIFS($D$5:D1592,$B$5:B1592,B1592,$C$5:C1592,"Scarico")&lt;0,"Giacenza insufficiente",""),""))))</f>
        <v/>
      </c>
    </row>
    <row r="1593" customFormat="false" ht="15" hidden="false" customHeight="false" outlineLevel="0" collapsed="false">
      <c r="A1593" s="18"/>
      <c r="B1593" s="12"/>
      <c r="C1593" s="13"/>
      <c r="D1593" s="13"/>
      <c r="E1593" s="12"/>
      <c r="F1593" s="14"/>
      <c r="G1593" s="12"/>
      <c r="H1593" s="19" t="str">
        <f aca="false">IF(B1593="","",IFERROR(INDEX(Prodotti!$B$5:$B$504,MATCH(B1593,Prodotti!$A$5:$A$504,0)),"Codice non trovato"))</f>
        <v/>
      </c>
      <c r="I1593" s="17" t="str">
        <f aca="false">IF(OR(D1593="",F1593=""),"",D1593*F1593)</f>
        <v/>
      </c>
      <c r="J1593" s="17" t="str">
        <f aca="false">IF(OR(C1593&lt;&gt;"Scarico",D1593="",F1593="",B1593=""),"",D1593*(F1593-IFERROR(INDEX(Prodotti!$F$5:$F$504,MATCH(B1593,Prodotti!$A$5:$A$504,0)),0)))</f>
        <v/>
      </c>
      <c r="K1593" s="19" t="str">
        <f aca="false">IF(B1593="","",IF(ISNA(MATCH(B1593,Prodotti!$A$5:$A$504,0)),"Codice non trovato",IF(OR(C1593="",D1593=""),"Manca tipo o quantità",IF(C1593="Scarico",IF(SUMIFS($D$5:D1593,$B$5:B1593,B1593,$C$5:C1593,"Carico")-SUMIFS($D$5:D1593,$B$5:B1593,B1593,$C$5:C1593,"Scarico")&lt;0,"Giacenza insufficiente",""),""))))</f>
        <v/>
      </c>
    </row>
    <row r="1594" customFormat="false" ht="15" hidden="false" customHeight="false" outlineLevel="0" collapsed="false">
      <c r="A1594" s="18"/>
      <c r="B1594" s="12"/>
      <c r="C1594" s="13"/>
      <c r="D1594" s="13"/>
      <c r="E1594" s="12"/>
      <c r="F1594" s="14"/>
      <c r="G1594" s="12"/>
      <c r="H1594" s="19" t="str">
        <f aca="false">IF(B1594="","",IFERROR(INDEX(Prodotti!$B$5:$B$504,MATCH(B1594,Prodotti!$A$5:$A$504,0)),"Codice non trovato"))</f>
        <v/>
      </c>
      <c r="I1594" s="17" t="str">
        <f aca="false">IF(OR(D1594="",F1594=""),"",D1594*F1594)</f>
        <v/>
      </c>
      <c r="J1594" s="17" t="str">
        <f aca="false">IF(OR(C1594&lt;&gt;"Scarico",D1594="",F1594="",B1594=""),"",D1594*(F1594-IFERROR(INDEX(Prodotti!$F$5:$F$504,MATCH(B1594,Prodotti!$A$5:$A$504,0)),0)))</f>
        <v/>
      </c>
      <c r="K1594" s="19" t="str">
        <f aca="false">IF(B1594="","",IF(ISNA(MATCH(B1594,Prodotti!$A$5:$A$504,0)),"Codice non trovato",IF(OR(C1594="",D1594=""),"Manca tipo o quantità",IF(C1594="Scarico",IF(SUMIFS($D$5:D1594,$B$5:B1594,B1594,$C$5:C1594,"Carico")-SUMIFS($D$5:D1594,$B$5:B1594,B1594,$C$5:C1594,"Scarico")&lt;0,"Giacenza insufficiente",""),""))))</f>
        <v/>
      </c>
    </row>
    <row r="1595" customFormat="false" ht="15" hidden="false" customHeight="false" outlineLevel="0" collapsed="false">
      <c r="A1595" s="18"/>
      <c r="B1595" s="12"/>
      <c r="C1595" s="13"/>
      <c r="D1595" s="13"/>
      <c r="E1595" s="12"/>
      <c r="F1595" s="14"/>
      <c r="G1595" s="12"/>
      <c r="H1595" s="19" t="str">
        <f aca="false">IF(B1595="","",IFERROR(INDEX(Prodotti!$B$5:$B$504,MATCH(B1595,Prodotti!$A$5:$A$504,0)),"Codice non trovato"))</f>
        <v/>
      </c>
      <c r="I1595" s="17" t="str">
        <f aca="false">IF(OR(D1595="",F1595=""),"",D1595*F1595)</f>
        <v/>
      </c>
      <c r="J1595" s="17" t="str">
        <f aca="false">IF(OR(C1595&lt;&gt;"Scarico",D1595="",F1595="",B1595=""),"",D1595*(F1595-IFERROR(INDEX(Prodotti!$F$5:$F$504,MATCH(B1595,Prodotti!$A$5:$A$504,0)),0)))</f>
        <v/>
      </c>
      <c r="K1595" s="19" t="str">
        <f aca="false">IF(B1595="","",IF(ISNA(MATCH(B1595,Prodotti!$A$5:$A$504,0)),"Codice non trovato",IF(OR(C1595="",D1595=""),"Manca tipo o quantità",IF(C1595="Scarico",IF(SUMIFS($D$5:D1595,$B$5:B1595,B1595,$C$5:C1595,"Carico")-SUMIFS($D$5:D1595,$B$5:B1595,B1595,$C$5:C1595,"Scarico")&lt;0,"Giacenza insufficiente",""),""))))</f>
        <v/>
      </c>
    </row>
    <row r="1596" customFormat="false" ht="15" hidden="false" customHeight="false" outlineLevel="0" collapsed="false">
      <c r="A1596" s="18"/>
      <c r="B1596" s="12"/>
      <c r="C1596" s="13"/>
      <c r="D1596" s="13"/>
      <c r="E1596" s="12"/>
      <c r="F1596" s="14"/>
      <c r="G1596" s="12"/>
      <c r="H1596" s="19" t="str">
        <f aca="false">IF(B1596="","",IFERROR(INDEX(Prodotti!$B$5:$B$504,MATCH(B1596,Prodotti!$A$5:$A$504,0)),"Codice non trovato"))</f>
        <v/>
      </c>
      <c r="I1596" s="17" t="str">
        <f aca="false">IF(OR(D1596="",F1596=""),"",D1596*F1596)</f>
        <v/>
      </c>
      <c r="J1596" s="17" t="str">
        <f aca="false">IF(OR(C1596&lt;&gt;"Scarico",D1596="",F1596="",B1596=""),"",D1596*(F1596-IFERROR(INDEX(Prodotti!$F$5:$F$504,MATCH(B1596,Prodotti!$A$5:$A$504,0)),0)))</f>
        <v/>
      </c>
      <c r="K1596" s="19" t="str">
        <f aca="false">IF(B1596="","",IF(ISNA(MATCH(B1596,Prodotti!$A$5:$A$504,0)),"Codice non trovato",IF(OR(C1596="",D1596=""),"Manca tipo o quantità",IF(C1596="Scarico",IF(SUMIFS($D$5:D1596,$B$5:B1596,B1596,$C$5:C1596,"Carico")-SUMIFS($D$5:D1596,$B$5:B1596,B1596,$C$5:C1596,"Scarico")&lt;0,"Giacenza insufficiente",""),""))))</f>
        <v/>
      </c>
    </row>
    <row r="1597" customFormat="false" ht="15" hidden="false" customHeight="false" outlineLevel="0" collapsed="false">
      <c r="A1597" s="18"/>
      <c r="B1597" s="12"/>
      <c r="C1597" s="13"/>
      <c r="D1597" s="13"/>
      <c r="E1597" s="12"/>
      <c r="F1597" s="14"/>
      <c r="G1597" s="12"/>
      <c r="H1597" s="19" t="str">
        <f aca="false">IF(B1597="","",IFERROR(INDEX(Prodotti!$B$5:$B$504,MATCH(B1597,Prodotti!$A$5:$A$504,0)),"Codice non trovato"))</f>
        <v/>
      </c>
      <c r="I1597" s="17" t="str">
        <f aca="false">IF(OR(D1597="",F1597=""),"",D1597*F1597)</f>
        <v/>
      </c>
      <c r="J1597" s="17" t="str">
        <f aca="false">IF(OR(C1597&lt;&gt;"Scarico",D1597="",F1597="",B1597=""),"",D1597*(F1597-IFERROR(INDEX(Prodotti!$F$5:$F$504,MATCH(B1597,Prodotti!$A$5:$A$504,0)),0)))</f>
        <v/>
      </c>
      <c r="K1597" s="19" t="str">
        <f aca="false">IF(B1597="","",IF(ISNA(MATCH(B1597,Prodotti!$A$5:$A$504,0)),"Codice non trovato",IF(OR(C1597="",D1597=""),"Manca tipo o quantità",IF(C1597="Scarico",IF(SUMIFS($D$5:D1597,$B$5:B1597,B1597,$C$5:C1597,"Carico")-SUMIFS($D$5:D1597,$B$5:B1597,B1597,$C$5:C1597,"Scarico")&lt;0,"Giacenza insufficiente",""),""))))</f>
        <v/>
      </c>
    </row>
    <row r="1598" customFormat="false" ht="15" hidden="false" customHeight="false" outlineLevel="0" collapsed="false">
      <c r="A1598" s="18"/>
      <c r="B1598" s="12"/>
      <c r="C1598" s="13"/>
      <c r="D1598" s="13"/>
      <c r="E1598" s="12"/>
      <c r="F1598" s="14"/>
      <c r="G1598" s="12"/>
      <c r="H1598" s="19" t="str">
        <f aca="false">IF(B1598="","",IFERROR(INDEX(Prodotti!$B$5:$B$504,MATCH(B1598,Prodotti!$A$5:$A$504,0)),"Codice non trovato"))</f>
        <v/>
      </c>
      <c r="I1598" s="17" t="str">
        <f aca="false">IF(OR(D1598="",F1598=""),"",D1598*F1598)</f>
        <v/>
      </c>
      <c r="J1598" s="17" t="str">
        <f aca="false">IF(OR(C1598&lt;&gt;"Scarico",D1598="",F1598="",B1598=""),"",D1598*(F1598-IFERROR(INDEX(Prodotti!$F$5:$F$504,MATCH(B1598,Prodotti!$A$5:$A$504,0)),0)))</f>
        <v/>
      </c>
      <c r="K1598" s="19" t="str">
        <f aca="false">IF(B1598="","",IF(ISNA(MATCH(B1598,Prodotti!$A$5:$A$504,0)),"Codice non trovato",IF(OR(C1598="",D1598=""),"Manca tipo o quantità",IF(C1598="Scarico",IF(SUMIFS($D$5:D1598,$B$5:B1598,B1598,$C$5:C1598,"Carico")-SUMIFS($D$5:D1598,$B$5:B1598,B1598,$C$5:C1598,"Scarico")&lt;0,"Giacenza insufficiente",""),""))))</f>
        <v/>
      </c>
    </row>
    <row r="1599" customFormat="false" ht="15" hidden="false" customHeight="false" outlineLevel="0" collapsed="false">
      <c r="A1599" s="18"/>
      <c r="B1599" s="12"/>
      <c r="C1599" s="13"/>
      <c r="D1599" s="13"/>
      <c r="E1599" s="12"/>
      <c r="F1599" s="14"/>
      <c r="G1599" s="12"/>
      <c r="H1599" s="19" t="str">
        <f aca="false">IF(B1599="","",IFERROR(INDEX(Prodotti!$B$5:$B$504,MATCH(B1599,Prodotti!$A$5:$A$504,0)),"Codice non trovato"))</f>
        <v/>
      </c>
      <c r="I1599" s="17" t="str">
        <f aca="false">IF(OR(D1599="",F1599=""),"",D1599*F1599)</f>
        <v/>
      </c>
      <c r="J1599" s="17" t="str">
        <f aca="false">IF(OR(C1599&lt;&gt;"Scarico",D1599="",F1599="",B1599=""),"",D1599*(F1599-IFERROR(INDEX(Prodotti!$F$5:$F$504,MATCH(B1599,Prodotti!$A$5:$A$504,0)),0)))</f>
        <v/>
      </c>
      <c r="K1599" s="19" t="str">
        <f aca="false">IF(B1599="","",IF(ISNA(MATCH(B1599,Prodotti!$A$5:$A$504,0)),"Codice non trovato",IF(OR(C1599="",D1599=""),"Manca tipo o quantità",IF(C1599="Scarico",IF(SUMIFS($D$5:D1599,$B$5:B1599,B1599,$C$5:C1599,"Carico")-SUMIFS($D$5:D1599,$B$5:B1599,B1599,$C$5:C1599,"Scarico")&lt;0,"Giacenza insufficiente",""),""))))</f>
        <v/>
      </c>
    </row>
    <row r="1600" customFormat="false" ht="15" hidden="false" customHeight="false" outlineLevel="0" collapsed="false">
      <c r="A1600" s="18"/>
      <c r="B1600" s="12"/>
      <c r="C1600" s="13"/>
      <c r="D1600" s="13"/>
      <c r="E1600" s="12"/>
      <c r="F1600" s="14"/>
      <c r="G1600" s="12"/>
      <c r="H1600" s="19" t="str">
        <f aca="false">IF(B1600="","",IFERROR(INDEX(Prodotti!$B$5:$B$504,MATCH(B1600,Prodotti!$A$5:$A$504,0)),"Codice non trovato"))</f>
        <v/>
      </c>
      <c r="I1600" s="17" t="str">
        <f aca="false">IF(OR(D1600="",F1600=""),"",D1600*F1600)</f>
        <v/>
      </c>
      <c r="J1600" s="17" t="str">
        <f aca="false">IF(OR(C1600&lt;&gt;"Scarico",D1600="",F1600="",B1600=""),"",D1600*(F1600-IFERROR(INDEX(Prodotti!$F$5:$F$504,MATCH(B1600,Prodotti!$A$5:$A$504,0)),0)))</f>
        <v/>
      </c>
      <c r="K1600" s="19" t="str">
        <f aca="false">IF(B1600="","",IF(ISNA(MATCH(B1600,Prodotti!$A$5:$A$504,0)),"Codice non trovato",IF(OR(C1600="",D1600=""),"Manca tipo o quantità",IF(C1600="Scarico",IF(SUMIFS($D$5:D1600,$B$5:B1600,B1600,$C$5:C1600,"Carico")-SUMIFS($D$5:D1600,$B$5:B1600,B1600,$C$5:C1600,"Scarico")&lt;0,"Giacenza insufficiente",""),""))))</f>
        <v/>
      </c>
    </row>
    <row r="1601" customFormat="false" ht="15" hidden="false" customHeight="false" outlineLevel="0" collapsed="false">
      <c r="A1601" s="18"/>
      <c r="B1601" s="12"/>
      <c r="C1601" s="13"/>
      <c r="D1601" s="13"/>
      <c r="E1601" s="12"/>
      <c r="F1601" s="14"/>
      <c r="G1601" s="12"/>
      <c r="H1601" s="19" t="str">
        <f aca="false">IF(B1601="","",IFERROR(INDEX(Prodotti!$B$5:$B$504,MATCH(B1601,Prodotti!$A$5:$A$504,0)),"Codice non trovato"))</f>
        <v/>
      </c>
      <c r="I1601" s="17" t="str">
        <f aca="false">IF(OR(D1601="",F1601=""),"",D1601*F1601)</f>
        <v/>
      </c>
      <c r="J1601" s="17" t="str">
        <f aca="false">IF(OR(C1601&lt;&gt;"Scarico",D1601="",F1601="",B1601=""),"",D1601*(F1601-IFERROR(INDEX(Prodotti!$F$5:$F$504,MATCH(B1601,Prodotti!$A$5:$A$504,0)),0)))</f>
        <v/>
      </c>
      <c r="K1601" s="19" t="str">
        <f aca="false">IF(B1601="","",IF(ISNA(MATCH(B1601,Prodotti!$A$5:$A$504,0)),"Codice non trovato",IF(OR(C1601="",D1601=""),"Manca tipo o quantità",IF(C1601="Scarico",IF(SUMIFS($D$5:D1601,$B$5:B1601,B1601,$C$5:C1601,"Carico")-SUMIFS($D$5:D1601,$B$5:B1601,B1601,$C$5:C1601,"Scarico")&lt;0,"Giacenza insufficiente",""),""))))</f>
        <v/>
      </c>
    </row>
    <row r="1602" customFormat="false" ht="15" hidden="false" customHeight="false" outlineLevel="0" collapsed="false">
      <c r="A1602" s="18"/>
      <c r="B1602" s="12"/>
      <c r="C1602" s="13"/>
      <c r="D1602" s="13"/>
      <c r="E1602" s="12"/>
      <c r="F1602" s="14"/>
      <c r="G1602" s="12"/>
      <c r="H1602" s="19" t="str">
        <f aca="false">IF(B1602="","",IFERROR(INDEX(Prodotti!$B$5:$B$504,MATCH(B1602,Prodotti!$A$5:$A$504,0)),"Codice non trovato"))</f>
        <v/>
      </c>
      <c r="I1602" s="17" t="str">
        <f aca="false">IF(OR(D1602="",F1602=""),"",D1602*F1602)</f>
        <v/>
      </c>
      <c r="J1602" s="17" t="str">
        <f aca="false">IF(OR(C1602&lt;&gt;"Scarico",D1602="",F1602="",B1602=""),"",D1602*(F1602-IFERROR(INDEX(Prodotti!$F$5:$F$504,MATCH(B1602,Prodotti!$A$5:$A$504,0)),0)))</f>
        <v/>
      </c>
      <c r="K1602" s="19" t="str">
        <f aca="false">IF(B1602="","",IF(ISNA(MATCH(B1602,Prodotti!$A$5:$A$504,0)),"Codice non trovato",IF(OR(C1602="",D1602=""),"Manca tipo o quantità",IF(C1602="Scarico",IF(SUMIFS($D$5:D1602,$B$5:B1602,B1602,$C$5:C1602,"Carico")-SUMIFS($D$5:D1602,$B$5:B1602,B1602,$C$5:C1602,"Scarico")&lt;0,"Giacenza insufficiente",""),""))))</f>
        <v/>
      </c>
    </row>
    <row r="1603" customFormat="false" ht="15" hidden="false" customHeight="false" outlineLevel="0" collapsed="false">
      <c r="A1603" s="18"/>
      <c r="B1603" s="12"/>
      <c r="C1603" s="13"/>
      <c r="D1603" s="13"/>
      <c r="E1603" s="12"/>
      <c r="F1603" s="14"/>
      <c r="G1603" s="12"/>
      <c r="H1603" s="19" t="str">
        <f aca="false">IF(B1603="","",IFERROR(INDEX(Prodotti!$B$5:$B$504,MATCH(B1603,Prodotti!$A$5:$A$504,0)),"Codice non trovato"))</f>
        <v/>
      </c>
      <c r="I1603" s="17" t="str">
        <f aca="false">IF(OR(D1603="",F1603=""),"",D1603*F1603)</f>
        <v/>
      </c>
      <c r="J1603" s="17" t="str">
        <f aca="false">IF(OR(C1603&lt;&gt;"Scarico",D1603="",F1603="",B1603=""),"",D1603*(F1603-IFERROR(INDEX(Prodotti!$F$5:$F$504,MATCH(B1603,Prodotti!$A$5:$A$504,0)),0)))</f>
        <v/>
      </c>
      <c r="K1603" s="19" t="str">
        <f aca="false">IF(B1603="","",IF(ISNA(MATCH(B1603,Prodotti!$A$5:$A$504,0)),"Codice non trovato",IF(OR(C1603="",D1603=""),"Manca tipo o quantità",IF(C1603="Scarico",IF(SUMIFS($D$5:D1603,$B$5:B1603,B1603,$C$5:C1603,"Carico")-SUMIFS($D$5:D1603,$B$5:B1603,B1603,$C$5:C1603,"Scarico")&lt;0,"Giacenza insufficiente",""),""))))</f>
        <v/>
      </c>
    </row>
    <row r="1604" customFormat="false" ht="15" hidden="false" customHeight="false" outlineLevel="0" collapsed="false">
      <c r="A1604" s="18"/>
      <c r="B1604" s="12"/>
      <c r="C1604" s="13"/>
      <c r="D1604" s="13"/>
      <c r="E1604" s="12"/>
      <c r="F1604" s="14"/>
      <c r="G1604" s="12"/>
      <c r="H1604" s="19" t="str">
        <f aca="false">IF(B1604="","",IFERROR(INDEX(Prodotti!$B$5:$B$504,MATCH(B1604,Prodotti!$A$5:$A$504,0)),"Codice non trovato"))</f>
        <v/>
      </c>
      <c r="I1604" s="17" t="str">
        <f aca="false">IF(OR(D1604="",F1604=""),"",D1604*F1604)</f>
        <v/>
      </c>
      <c r="J1604" s="17" t="str">
        <f aca="false">IF(OR(C1604&lt;&gt;"Scarico",D1604="",F1604="",B1604=""),"",D1604*(F1604-IFERROR(INDEX(Prodotti!$F$5:$F$504,MATCH(B1604,Prodotti!$A$5:$A$504,0)),0)))</f>
        <v/>
      </c>
      <c r="K1604" s="19" t="str">
        <f aca="false">IF(B1604="","",IF(ISNA(MATCH(B1604,Prodotti!$A$5:$A$504,0)),"Codice non trovato",IF(OR(C1604="",D1604=""),"Manca tipo o quantità",IF(C1604="Scarico",IF(SUMIFS($D$5:D1604,$B$5:B1604,B1604,$C$5:C1604,"Carico")-SUMIFS($D$5:D1604,$B$5:B1604,B1604,$C$5:C1604,"Scarico")&lt;0,"Giacenza insufficiente",""),""))))</f>
        <v/>
      </c>
    </row>
    <row r="1605" customFormat="false" ht="15" hidden="false" customHeight="false" outlineLevel="0" collapsed="false">
      <c r="A1605" s="18"/>
      <c r="B1605" s="12"/>
      <c r="C1605" s="13"/>
      <c r="D1605" s="13"/>
      <c r="E1605" s="12"/>
      <c r="F1605" s="14"/>
      <c r="G1605" s="12"/>
      <c r="H1605" s="19" t="str">
        <f aca="false">IF(B1605="","",IFERROR(INDEX(Prodotti!$B$5:$B$504,MATCH(B1605,Prodotti!$A$5:$A$504,0)),"Codice non trovato"))</f>
        <v/>
      </c>
      <c r="I1605" s="17" t="str">
        <f aca="false">IF(OR(D1605="",F1605=""),"",D1605*F1605)</f>
        <v/>
      </c>
      <c r="J1605" s="17" t="str">
        <f aca="false">IF(OR(C1605&lt;&gt;"Scarico",D1605="",F1605="",B1605=""),"",D1605*(F1605-IFERROR(INDEX(Prodotti!$F$5:$F$504,MATCH(B1605,Prodotti!$A$5:$A$504,0)),0)))</f>
        <v/>
      </c>
      <c r="K1605" s="19" t="str">
        <f aca="false">IF(B1605="","",IF(ISNA(MATCH(B1605,Prodotti!$A$5:$A$504,0)),"Codice non trovato",IF(OR(C1605="",D1605=""),"Manca tipo o quantità",IF(C1605="Scarico",IF(SUMIFS($D$5:D1605,$B$5:B1605,B1605,$C$5:C1605,"Carico")-SUMIFS($D$5:D1605,$B$5:B1605,B1605,$C$5:C1605,"Scarico")&lt;0,"Giacenza insufficiente",""),""))))</f>
        <v/>
      </c>
    </row>
    <row r="1606" customFormat="false" ht="15" hidden="false" customHeight="false" outlineLevel="0" collapsed="false">
      <c r="A1606" s="18"/>
      <c r="B1606" s="12"/>
      <c r="C1606" s="13"/>
      <c r="D1606" s="13"/>
      <c r="E1606" s="12"/>
      <c r="F1606" s="14"/>
      <c r="G1606" s="12"/>
      <c r="H1606" s="19" t="str">
        <f aca="false">IF(B1606="","",IFERROR(INDEX(Prodotti!$B$5:$B$504,MATCH(B1606,Prodotti!$A$5:$A$504,0)),"Codice non trovato"))</f>
        <v/>
      </c>
      <c r="I1606" s="17" t="str">
        <f aca="false">IF(OR(D1606="",F1606=""),"",D1606*F1606)</f>
        <v/>
      </c>
      <c r="J1606" s="17" t="str">
        <f aca="false">IF(OR(C1606&lt;&gt;"Scarico",D1606="",F1606="",B1606=""),"",D1606*(F1606-IFERROR(INDEX(Prodotti!$F$5:$F$504,MATCH(B1606,Prodotti!$A$5:$A$504,0)),0)))</f>
        <v/>
      </c>
      <c r="K1606" s="19" t="str">
        <f aca="false">IF(B1606="","",IF(ISNA(MATCH(B1606,Prodotti!$A$5:$A$504,0)),"Codice non trovato",IF(OR(C1606="",D1606=""),"Manca tipo o quantità",IF(C1606="Scarico",IF(SUMIFS($D$5:D1606,$B$5:B1606,B1606,$C$5:C1606,"Carico")-SUMIFS($D$5:D1606,$B$5:B1606,B1606,$C$5:C1606,"Scarico")&lt;0,"Giacenza insufficiente",""),""))))</f>
        <v/>
      </c>
    </row>
    <row r="1607" customFormat="false" ht="15" hidden="false" customHeight="false" outlineLevel="0" collapsed="false">
      <c r="A1607" s="18"/>
      <c r="B1607" s="12"/>
      <c r="C1607" s="13"/>
      <c r="D1607" s="13"/>
      <c r="E1607" s="12"/>
      <c r="F1607" s="14"/>
      <c r="G1607" s="12"/>
      <c r="H1607" s="19" t="str">
        <f aca="false">IF(B1607="","",IFERROR(INDEX(Prodotti!$B$5:$B$504,MATCH(B1607,Prodotti!$A$5:$A$504,0)),"Codice non trovato"))</f>
        <v/>
      </c>
      <c r="I1607" s="17" t="str">
        <f aca="false">IF(OR(D1607="",F1607=""),"",D1607*F1607)</f>
        <v/>
      </c>
      <c r="J1607" s="17" t="str">
        <f aca="false">IF(OR(C1607&lt;&gt;"Scarico",D1607="",F1607="",B1607=""),"",D1607*(F1607-IFERROR(INDEX(Prodotti!$F$5:$F$504,MATCH(B1607,Prodotti!$A$5:$A$504,0)),0)))</f>
        <v/>
      </c>
      <c r="K1607" s="19" t="str">
        <f aca="false">IF(B1607="","",IF(ISNA(MATCH(B1607,Prodotti!$A$5:$A$504,0)),"Codice non trovato",IF(OR(C1607="",D1607=""),"Manca tipo o quantità",IF(C1607="Scarico",IF(SUMIFS($D$5:D1607,$B$5:B1607,B1607,$C$5:C1607,"Carico")-SUMIFS($D$5:D1607,$B$5:B1607,B1607,$C$5:C1607,"Scarico")&lt;0,"Giacenza insufficiente",""),""))))</f>
        <v/>
      </c>
    </row>
    <row r="1608" customFormat="false" ht="15" hidden="false" customHeight="false" outlineLevel="0" collapsed="false">
      <c r="A1608" s="18"/>
      <c r="B1608" s="12"/>
      <c r="C1608" s="13"/>
      <c r="D1608" s="13"/>
      <c r="E1608" s="12"/>
      <c r="F1608" s="14"/>
      <c r="G1608" s="12"/>
      <c r="H1608" s="19" t="str">
        <f aca="false">IF(B1608="","",IFERROR(INDEX(Prodotti!$B$5:$B$504,MATCH(B1608,Prodotti!$A$5:$A$504,0)),"Codice non trovato"))</f>
        <v/>
      </c>
      <c r="I1608" s="17" t="str">
        <f aca="false">IF(OR(D1608="",F1608=""),"",D1608*F1608)</f>
        <v/>
      </c>
      <c r="J1608" s="17" t="str">
        <f aca="false">IF(OR(C1608&lt;&gt;"Scarico",D1608="",F1608="",B1608=""),"",D1608*(F1608-IFERROR(INDEX(Prodotti!$F$5:$F$504,MATCH(B1608,Prodotti!$A$5:$A$504,0)),0)))</f>
        <v/>
      </c>
      <c r="K1608" s="19" t="str">
        <f aca="false">IF(B1608="","",IF(ISNA(MATCH(B1608,Prodotti!$A$5:$A$504,0)),"Codice non trovato",IF(OR(C1608="",D1608=""),"Manca tipo o quantità",IF(C1608="Scarico",IF(SUMIFS($D$5:D1608,$B$5:B1608,B1608,$C$5:C1608,"Carico")-SUMIFS($D$5:D1608,$B$5:B1608,B1608,$C$5:C1608,"Scarico")&lt;0,"Giacenza insufficiente",""),""))))</f>
        <v/>
      </c>
    </row>
    <row r="1609" customFormat="false" ht="15" hidden="false" customHeight="false" outlineLevel="0" collapsed="false">
      <c r="A1609" s="18"/>
      <c r="B1609" s="12"/>
      <c r="C1609" s="13"/>
      <c r="D1609" s="13"/>
      <c r="E1609" s="12"/>
      <c r="F1609" s="14"/>
      <c r="G1609" s="12"/>
      <c r="H1609" s="19" t="str">
        <f aca="false">IF(B1609="","",IFERROR(INDEX(Prodotti!$B$5:$B$504,MATCH(B1609,Prodotti!$A$5:$A$504,0)),"Codice non trovato"))</f>
        <v/>
      </c>
      <c r="I1609" s="17" t="str">
        <f aca="false">IF(OR(D1609="",F1609=""),"",D1609*F1609)</f>
        <v/>
      </c>
      <c r="J1609" s="17" t="str">
        <f aca="false">IF(OR(C1609&lt;&gt;"Scarico",D1609="",F1609="",B1609=""),"",D1609*(F1609-IFERROR(INDEX(Prodotti!$F$5:$F$504,MATCH(B1609,Prodotti!$A$5:$A$504,0)),0)))</f>
        <v/>
      </c>
      <c r="K1609" s="19" t="str">
        <f aca="false">IF(B1609="","",IF(ISNA(MATCH(B1609,Prodotti!$A$5:$A$504,0)),"Codice non trovato",IF(OR(C1609="",D1609=""),"Manca tipo o quantità",IF(C1609="Scarico",IF(SUMIFS($D$5:D1609,$B$5:B1609,B1609,$C$5:C1609,"Carico")-SUMIFS($D$5:D1609,$B$5:B1609,B1609,$C$5:C1609,"Scarico")&lt;0,"Giacenza insufficiente",""),""))))</f>
        <v/>
      </c>
    </row>
    <row r="1610" customFormat="false" ht="15" hidden="false" customHeight="false" outlineLevel="0" collapsed="false">
      <c r="A1610" s="18"/>
      <c r="B1610" s="12"/>
      <c r="C1610" s="13"/>
      <c r="D1610" s="13"/>
      <c r="E1610" s="12"/>
      <c r="F1610" s="14"/>
      <c r="G1610" s="12"/>
      <c r="H1610" s="19" t="str">
        <f aca="false">IF(B1610="","",IFERROR(INDEX(Prodotti!$B$5:$B$504,MATCH(B1610,Prodotti!$A$5:$A$504,0)),"Codice non trovato"))</f>
        <v/>
      </c>
      <c r="I1610" s="17" t="str">
        <f aca="false">IF(OR(D1610="",F1610=""),"",D1610*F1610)</f>
        <v/>
      </c>
      <c r="J1610" s="17" t="str">
        <f aca="false">IF(OR(C1610&lt;&gt;"Scarico",D1610="",F1610="",B1610=""),"",D1610*(F1610-IFERROR(INDEX(Prodotti!$F$5:$F$504,MATCH(B1610,Prodotti!$A$5:$A$504,0)),0)))</f>
        <v/>
      </c>
      <c r="K1610" s="19" t="str">
        <f aca="false">IF(B1610="","",IF(ISNA(MATCH(B1610,Prodotti!$A$5:$A$504,0)),"Codice non trovato",IF(OR(C1610="",D1610=""),"Manca tipo o quantità",IF(C1610="Scarico",IF(SUMIFS($D$5:D1610,$B$5:B1610,B1610,$C$5:C1610,"Carico")-SUMIFS($D$5:D1610,$B$5:B1610,B1610,$C$5:C1610,"Scarico")&lt;0,"Giacenza insufficiente",""),""))))</f>
        <v/>
      </c>
    </row>
    <row r="1611" customFormat="false" ht="15" hidden="false" customHeight="false" outlineLevel="0" collapsed="false">
      <c r="A1611" s="18"/>
      <c r="B1611" s="12"/>
      <c r="C1611" s="13"/>
      <c r="D1611" s="13"/>
      <c r="E1611" s="12"/>
      <c r="F1611" s="14"/>
      <c r="G1611" s="12"/>
      <c r="H1611" s="19" t="str">
        <f aca="false">IF(B1611="","",IFERROR(INDEX(Prodotti!$B$5:$B$504,MATCH(B1611,Prodotti!$A$5:$A$504,0)),"Codice non trovato"))</f>
        <v/>
      </c>
      <c r="I1611" s="17" t="str">
        <f aca="false">IF(OR(D1611="",F1611=""),"",D1611*F1611)</f>
        <v/>
      </c>
      <c r="J1611" s="17" t="str">
        <f aca="false">IF(OR(C1611&lt;&gt;"Scarico",D1611="",F1611="",B1611=""),"",D1611*(F1611-IFERROR(INDEX(Prodotti!$F$5:$F$504,MATCH(B1611,Prodotti!$A$5:$A$504,0)),0)))</f>
        <v/>
      </c>
      <c r="K1611" s="19" t="str">
        <f aca="false">IF(B1611="","",IF(ISNA(MATCH(B1611,Prodotti!$A$5:$A$504,0)),"Codice non trovato",IF(OR(C1611="",D1611=""),"Manca tipo o quantità",IF(C1611="Scarico",IF(SUMIFS($D$5:D1611,$B$5:B1611,B1611,$C$5:C1611,"Carico")-SUMIFS($D$5:D1611,$B$5:B1611,B1611,$C$5:C1611,"Scarico")&lt;0,"Giacenza insufficiente",""),""))))</f>
        <v/>
      </c>
    </row>
    <row r="1612" customFormat="false" ht="15" hidden="false" customHeight="false" outlineLevel="0" collapsed="false">
      <c r="A1612" s="18"/>
      <c r="B1612" s="12"/>
      <c r="C1612" s="13"/>
      <c r="D1612" s="13"/>
      <c r="E1612" s="12"/>
      <c r="F1612" s="14"/>
      <c r="G1612" s="12"/>
      <c r="H1612" s="19" t="str">
        <f aca="false">IF(B1612="","",IFERROR(INDEX(Prodotti!$B$5:$B$504,MATCH(B1612,Prodotti!$A$5:$A$504,0)),"Codice non trovato"))</f>
        <v/>
      </c>
      <c r="I1612" s="17" t="str">
        <f aca="false">IF(OR(D1612="",F1612=""),"",D1612*F1612)</f>
        <v/>
      </c>
      <c r="J1612" s="17" t="str">
        <f aca="false">IF(OR(C1612&lt;&gt;"Scarico",D1612="",F1612="",B1612=""),"",D1612*(F1612-IFERROR(INDEX(Prodotti!$F$5:$F$504,MATCH(B1612,Prodotti!$A$5:$A$504,0)),0)))</f>
        <v/>
      </c>
      <c r="K1612" s="19" t="str">
        <f aca="false">IF(B1612="","",IF(ISNA(MATCH(B1612,Prodotti!$A$5:$A$504,0)),"Codice non trovato",IF(OR(C1612="",D1612=""),"Manca tipo o quantità",IF(C1612="Scarico",IF(SUMIFS($D$5:D1612,$B$5:B1612,B1612,$C$5:C1612,"Carico")-SUMIFS($D$5:D1612,$B$5:B1612,B1612,$C$5:C1612,"Scarico")&lt;0,"Giacenza insufficiente",""),""))))</f>
        <v/>
      </c>
    </row>
    <row r="1613" customFormat="false" ht="15" hidden="false" customHeight="false" outlineLevel="0" collapsed="false">
      <c r="A1613" s="18"/>
      <c r="B1613" s="12"/>
      <c r="C1613" s="13"/>
      <c r="D1613" s="13"/>
      <c r="E1613" s="12"/>
      <c r="F1613" s="14"/>
      <c r="G1613" s="12"/>
      <c r="H1613" s="19" t="str">
        <f aca="false">IF(B1613="","",IFERROR(INDEX(Prodotti!$B$5:$B$504,MATCH(B1613,Prodotti!$A$5:$A$504,0)),"Codice non trovato"))</f>
        <v/>
      </c>
      <c r="I1613" s="17" t="str">
        <f aca="false">IF(OR(D1613="",F1613=""),"",D1613*F1613)</f>
        <v/>
      </c>
      <c r="J1613" s="17" t="str">
        <f aca="false">IF(OR(C1613&lt;&gt;"Scarico",D1613="",F1613="",B1613=""),"",D1613*(F1613-IFERROR(INDEX(Prodotti!$F$5:$F$504,MATCH(B1613,Prodotti!$A$5:$A$504,0)),0)))</f>
        <v/>
      </c>
      <c r="K1613" s="19" t="str">
        <f aca="false">IF(B1613="","",IF(ISNA(MATCH(B1613,Prodotti!$A$5:$A$504,0)),"Codice non trovato",IF(OR(C1613="",D1613=""),"Manca tipo o quantità",IF(C1613="Scarico",IF(SUMIFS($D$5:D1613,$B$5:B1613,B1613,$C$5:C1613,"Carico")-SUMIFS($D$5:D1613,$B$5:B1613,B1613,$C$5:C1613,"Scarico")&lt;0,"Giacenza insufficiente",""),""))))</f>
        <v/>
      </c>
    </row>
    <row r="1614" customFormat="false" ht="15" hidden="false" customHeight="false" outlineLevel="0" collapsed="false">
      <c r="A1614" s="18"/>
      <c r="B1614" s="12"/>
      <c r="C1614" s="13"/>
      <c r="D1614" s="13"/>
      <c r="E1614" s="12"/>
      <c r="F1614" s="14"/>
      <c r="G1614" s="12"/>
      <c r="H1614" s="19" t="str">
        <f aca="false">IF(B1614="","",IFERROR(INDEX(Prodotti!$B$5:$B$504,MATCH(B1614,Prodotti!$A$5:$A$504,0)),"Codice non trovato"))</f>
        <v/>
      </c>
      <c r="I1614" s="17" t="str">
        <f aca="false">IF(OR(D1614="",F1614=""),"",D1614*F1614)</f>
        <v/>
      </c>
      <c r="J1614" s="17" t="str">
        <f aca="false">IF(OR(C1614&lt;&gt;"Scarico",D1614="",F1614="",B1614=""),"",D1614*(F1614-IFERROR(INDEX(Prodotti!$F$5:$F$504,MATCH(B1614,Prodotti!$A$5:$A$504,0)),0)))</f>
        <v/>
      </c>
      <c r="K1614" s="19" t="str">
        <f aca="false">IF(B1614="","",IF(ISNA(MATCH(B1614,Prodotti!$A$5:$A$504,0)),"Codice non trovato",IF(OR(C1614="",D1614=""),"Manca tipo o quantità",IF(C1614="Scarico",IF(SUMIFS($D$5:D1614,$B$5:B1614,B1614,$C$5:C1614,"Carico")-SUMIFS($D$5:D1614,$B$5:B1614,B1614,$C$5:C1614,"Scarico")&lt;0,"Giacenza insufficiente",""),""))))</f>
        <v/>
      </c>
    </row>
    <row r="1615" customFormat="false" ht="15" hidden="false" customHeight="false" outlineLevel="0" collapsed="false">
      <c r="A1615" s="18"/>
      <c r="B1615" s="12"/>
      <c r="C1615" s="13"/>
      <c r="D1615" s="13"/>
      <c r="E1615" s="12"/>
      <c r="F1615" s="14"/>
      <c r="G1615" s="12"/>
      <c r="H1615" s="19" t="str">
        <f aca="false">IF(B1615="","",IFERROR(INDEX(Prodotti!$B$5:$B$504,MATCH(B1615,Prodotti!$A$5:$A$504,0)),"Codice non trovato"))</f>
        <v/>
      </c>
      <c r="I1615" s="17" t="str">
        <f aca="false">IF(OR(D1615="",F1615=""),"",D1615*F1615)</f>
        <v/>
      </c>
      <c r="J1615" s="17" t="str">
        <f aca="false">IF(OR(C1615&lt;&gt;"Scarico",D1615="",F1615="",B1615=""),"",D1615*(F1615-IFERROR(INDEX(Prodotti!$F$5:$F$504,MATCH(B1615,Prodotti!$A$5:$A$504,0)),0)))</f>
        <v/>
      </c>
      <c r="K1615" s="19" t="str">
        <f aca="false">IF(B1615="","",IF(ISNA(MATCH(B1615,Prodotti!$A$5:$A$504,0)),"Codice non trovato",IF(OR(C1615="",D1615=""),"Manca tipo o quantità",IF(C1615="Scarico",IF(SUMIFS($D$5:D1615,$B$5:B1615,B1615,$C$5:C1615,"Carico")-SUMIFS($D$5:D1615,$B$5:B1615,B1615,$C$5:C1615,"Scarico")&lt;0,"Giacenza insufficiente",""),""))))</f>
        <v/>
      </c>
    </row>
    <row r="1616" customFormat="false" ht="15" hidden="false" customHeight="false" outlineLevel="0" collapsed="false">
      <c r="A1616" s="18"/>
      <c r="B1616" s="12"/>
      <c r="C1616" s="13"/>
      <c r="D1616" s="13"/>
      <c r="E1616" s="12"/>
      <c r="F1616" s="14"/>
      <c r="G1616" s="12"/>
      <c r="H1616" s="19" t="str">
        <f aca="false">IF(B1616="","",IFERROR(INDEX(Prodotti!$B$5:$B$504,MATCH(B1616,Prodotti!$A$5:$A$504,0)),"Codice non trovato"))</f>
        <v/>
      </c>
      <c r="I1616" s="17" t="str">
        <f aca="false">IF(OR(D1616="",F1616=""),"",D1616*F1616)</f>
        <v/>
      </c>
      <c r="J1616" s="17" t="str">
        <f aca="false">IF(OR(C1616&lt;&gt;"Scarico",D1616="",F1616="",B1616=""),"",D1616*(F1616-IFERROR(INDEX(Prodotti!$F$5:$F$504,MATCH(B1616,Prodotti!$A$5:$A$504,0)),0)))</f>
        <v/>
      </c>
      <c r="K1616" s="19" t="str">
        <f aca="false">IF(B1616="","",IF(ISNA(MATCH(B1616,Prodotti!$A$5:$A$504,0)),"Codice non trovato",IF(OR(C1616="",D1616=""),"Manca tipo o quantità",IF(C1616="Scarico",IF(SUMIFS($D$5:D1616,$B$5:B1616,B1616,$C$5:C1616,"Carico")-SUMIFS($D$5:D1616,$B$5:B1616,B1616,$C$5:C1616,"Scarico")&lt;0,"Giacenza insufficiente",""),""))))</f>
        <v/>
      </c>
    </row>
    <row r="1617" customFormat="false" ht="15" hidden="false" customHeight="false" outlineLevel="0" collapsed="false">
      <c r="A1617" s="18"/>
      <c r="B1617" s="12"/>
      <c r="C1617" s="13"/>
      <c r="D1617" s="13"/>
      <c r="E1617" s="12"/>
      <c r="F1617" s="14"/>
      <c r="G1617" s="12"/>
      <c r="H1617" s="19" t="str">
        <f aca="false">IF(B1617="","",IFERROR(INDEX(Prodotti!$B$5:$B$504,MATCH(B1617,Prodotti!$A$5:$A$504,0)),"Codice non trovato"))</f>
        <v/>
      </c>
      <c r="I1617" s="17" t="str">
        <f aca="false">IF(OR(D1617="",F1617=""),"",D1617*F1617)</f>
        <v/>
      </c>
      <c r="J1617" s="17" t="str">
        <f aca="false">IF(OR(C1617&lt;&gt;"Scarico",D1617="",F1617="",B1617=""),"",D1617*(F1617-IFERROR(INDEX(Prodotti!$F$5:$F$504,MATCH(B1617,Prodotti!$A$5:$A$504,0)),0)))</f>
        <v/>
      </c>
      <c r="K1617" s="19" t="str">
        <f aca="false">IF(B1617="","",IF(ISNA(MATCH(B1617,Prodotti!$A$5:$A$504,0)),"Codice non trovato",IF(OR(C1617="",D1617=""),"Manca tipo o quantità",IF(C1617="Scarico",IF(SUMIFS($D$5:D1617,$B$5:B1617,B1617,$C$5:C1617,"Carico")-SUMIFS($D$5:D1617,$B$5:B1617,B1617,$C$5:C1617,"Scarico")&lt;0,"Giacenza insufficiente",""),""))))</f>
        <v/>
      </c>
    </row>
    <row r="1618" customFormat="false" ht="15" hidden="false" customHeight="false" outlineLevel="0" collapsed="false">
      <c r="A1618" s="18"/>
      <c r="B1618" s="12"/>
      <c r="C1618" s="13"/>
      <c r="D1618" s="13"/>
      <c r="E1618" s="12"/>
      <c r="F1618" s="14"/>
      <c r="G1618" s="12"/>
      <c r="H1618" s="19" t="str">
        <f aca="false">IF(B1618="","",IFERROR(INDEX(Prodotti!$B$5:$B$504,MATCH(B1618,Prodotti!$A$5:$A$504,0)),"Codice non trovato"))</f>
        <v/>
      </c>
      <c r="I1618" s="17" t="str">
        <f aca="false">IF(OR(D1618="",F1618=""),"",D1618*F1618)</f>
        <v/>
      </c>
      <c r="J1618" s="17" t="str">
        <f aca="false">IF(OR(C1618&lt;&gt;"Scarico",D1618="",F1618="",B1618=""),"",D1618*(F1618-IFERROR(INDEX(Prodotti!$F$5:$F$504,MATCH(B1618,Prodotti!$A$5:$A$504,0)),0)))</f>
        <v/>
      </c>
      <c r="K1618" s="19" t="str">
        <f aca="false">IF(B1618="","",IF(ISNA(MATCH(B1618,Prodotti!$A$5:$A$504,0)),"Codice non trovato",IF(OR(C1618="",D1618=""),"Manca tipo o quantità",IF(C1618="Scarico",IF(SUMIFS($D$5:D1618,$B$5:B1618,B1618,$C$5:C1618,"Carico")-SUMIFS($D$5:D1618,$B$5:B1618,B1618,$C$5:C1618,"Scarico")&lt;0,"Giacenza insufficiente",""),""))))</f>
        <v/>
      </c>
    </row>
    <row r="1619" customFormat="false" ht="15" hidden="false" customHeight="false" outlineLevel="0" collapsed="false">
      <c r="A1619" s="18"/>
      <c r="B1619" s="12"/>
      <c r="C1619" s="13"/>
      <c r="D1619" s="13"/>
      <c r="E1619" s="12"/>
      <c r="F1619" s="14"/>
      <c r="G1619" s="12"/>
      <c r="H1619" s="19" t="str">
        <f aca="false">IF(B1619="","",IFERROR(INDEX(Prodotti!$B$5:$B$504,MATCH(B1619,Prodotti!$A$5:$A$504,0)),"Codice non trovato"))</f>
        <v/>
      </c>
      <c r="I1619" s="17" t="str">
        <f aca="false">IF(OR(D1619="",F1619=""),"",D1619*F1619)</f>
        <v/>
      </c>
      <c r="J1619" s="17" t="str">
        <f aca="false">IF(OR(C1619&lt;&gt;"Scarico",D1619="",F1619="",B1619=""),"",D1619*(F1619-IFERROR(INDEX(Prodotti!$F$5:$F$504,MATCH(B1619,Prodotti!$A$5:$A$504,0)),0)))</f>
        <v/>
      </c>
      <c r="K1619" s="19" t="str">
        <f aca="false">IF(B1619="","",IF(ISNA(MATCH(B1619,Prodotti!$A$5:$A$504,0)),"Codice non trovato",IF(OR(C1619="",D1619=""),"Manca tipo o quantità",IF(C1619="Scarico",IF(SUMIFS($D$5:D1619,$B$5:B1619,B1619,$C$5:C1619,"Carico")-SUMIFS($D$5:D1619,$B$5:B1619,B1619,$C$5:C1619,"Scarico")&lt;0,"Giacenza insufficiente",""),""))))</f>
        <v/>
      </c>
    </row>
    <row r="1620" customFormat="false" ht="15" hidden="false" customHeight="false" outlineLevel="0" collapsed="false">
      <c r="A1620" s="18"/>
      <c r="B1620" s="12"/>
      <c r="C1620" s="13"/>
      <c r="D1620" s="13"/>
      <c r="E1620" s="12"/>
      <c r="F1620" s="14"/>
      <c r="G1620" s="12"/>
      <c r="H1620" s="19" t="str">
        <f aca="false">IF(B1620="","",IFERROR(INDEX(Prodotti!$B$5:$B$504,MATCH(B1620,Prodotti!$A$5:$A$504,0)),"Codice non trovato"))</f>
        <v/>
      </c>
      <c r="I1620" s="17" t="str">
        <f aca="false">IF(OR(D1620="",F1620=""),"",D1620*F1620)</f>
        <v/>
      </c>
      <c r="J1620" s="17" t="str">
        <f aca="false">IF(OR(C1620&lt;&gt;"Scarico",D1620="",F1620="",B1620=""),"",D1620*(F1620-IFERROR(INDEX(Prodotti!$F$5:$F$504,MATCH(B1620,Prodotti!$A$5:$A$504,0)),0)))</f>
        <v/>
      </c>
      <c r="K1620" s="19" t="str">
        <f aca="false">IF(B1620="","",IF(ISNA(MATCH(B1620,Prodotti!$A$5:$A$504,0)),"Codice non trovato",IF(OR(C1620="",D1620=""),"Manca tipo o quantità",IF(C1620="Scarico",IF(SUMIFS($D$5:D1620,$B$5:B1620,B1620,$C$5:C1620,"Carico")-SUMIFS($D$5:D1620,$B$5:B1620,B1620,$C$5:C1620,"Scarico")&lt;0,"Giacenza insufficiente",""),""))))</f>
        <v/>
      </c>
    </row>
    <row r="1621" customFormat="false" ht="15" hidden="false" customHeight="false" outlineLevel="0" collapsed="false">
      <c r="A1621" s="18"/>
      <c r="B1621" s="12"/>
      <c r="C1621" s="13"/>
      <c r="D1621" s="13"/>
      <c r="E1621" s="12"/>
      <c r="F1621" s="14"/>
      <c r="G1621" s="12"/>
      <c r="H1621" s="19" t="str">
        <f aca="false">IF(B1621="","",IFERROR(INDEX(Prodotti!$B$5:$B$504,MATCH(B1621,Prodotti!$A$5:$A$504,0)),"Codice non trovato"))</f>
        <v/>
      </c>
      <c r="I1621" s="17" t="str">
        <f aca="false">IF(OR(D1621="",F1621=""),"",D1621*F1621)</f>
        <v/>
      </c>
      <c r="J1621" s="17" t="str">
        <f aca="false">IF(OR(C1621&lt;&gt;"Scarico",D1621="",F1621="",B1621=""),"",D1621*(F1621-IFERROR(INDEX(Prodotti!$F$5:$F$504,MATCH(B1621,Prodotti!$A$5:$A$504,0)),0)))</f>
        <v/>
      </c>
      <c r="K1621" s="19" t="str">
        <f aca="false">IF(B1621="","",IF(ISNA(MATCH(B1621,Prodotti!$A$5:$A$504,0)),"Codice non trovato",IF(OR(C1621="",D1621=""),"Manca tipo o quantità",IF(C1621="Scarico",IF(SUMIFS($D$5:D1621,$B$5:B1621,B1621,$C$5:C1621,"Carico")-SUMIFS($D$5:D1621,$B$5:B1621,B1621,$C$5:C1621,"Scarico")&lt;0,"Giacenza insufficiente",""),""))))</f>
        <v/>
      </c>
    </row>
    <row r="1622" customFormat="false" ht="15" hidden="false" customHeight="false" outlineLevel="0" collapsed="false">
      <c r="A1622" s="18"/>
      <c r="B1622" s="12"/>
      <c r="C1622" s="13"/>
      <c r="D1622" s="13"/>
      <c r="E1622" s="12"/>
      <c r="F1622" s="14"/>
      <c r="G1622" s="12"/>
      <c r="H1622" s="19" t="str">
        <f aca="false">IF(B1622="","",IFERROR(INDEX(Prodotti!$B$5:$B$504,MATCH(B1622,Prodotti!$A$5:$A$504,0)),"Codice non trovato"))</f>
        <v/>
      </c>
      <c r="I1622" s="17" t="str">
        <f aca="false">IF(OR(D1622="",F1622=""),"",D1622*F1622)</f>
        <v/>
      </c>
      <c r="J1622" s="17" t="str">
        <f aca="false">IF(OR(C1622&lt;&gt;"Scarico",D1622="",F1622="",B1622=""),"",D1622*(F1622-IFERROR(INDEX(Prodotti!$F$5:$F$504,MATCH(B1622,Prodotti!$A$5:$A$504,0)),0)))</f>
        <v/>
      </c>
      <c r="K1622" s="19" t="str">
        <f aca="false">IF(B1622="","",IF(ISNA(MATCH(B1622,Prodotti!$A$5:$A$504,0)),"Codice non trovato",IF(OR(C1622="",D1622=""),"Manca tipo o quantità",IF(C1622="Scarico",IF(SUMIFS($D$5:D1622,$B$5:B1622,B1622,$C$5:C1622,"Carico")-SUMIFS($D$5:D1622,$B$5:B1622,B1622,$C$5:C1622,"Scarico")&lt;0,"Giacenza insufficiente",""),""))))</f>
        <v/>
      </c>
    </row>
    <row r="1623" customFormat="false" ht="15" hidden="false" customHeight="false" outlineLevel="0" collapsed="false">
      <c r="A1623" s="18"/>
      <c r="B1623" s="12"/>
      <c r="C1623" s="13"/>
      <c r="D1623" s="13"/>
      <c r="E1623" s="12"/>
      <c r="F1623" s="14"/>
      <c r="G1623" s="12"/>
      <c r="H1623" s="19" t="str">
        <f aca="false">IF(B1623="","",IFERROR(INDEX(Prodotti!$B$5:$B$504,MATCH(B1623,Prodotti!$A$5:$A$504,0)),"Codice non trovato"))</f>
        <v/>
      </c>
      <c r="I1623" s="17" t="str">
        <f aca="false">IF(OR(D1623="",F1623=""),"",D1623*F1623)</f>
        <v/>
      </c>
      <c r="J1623" s="17" t="str">
        <f aca="false">IF(OR(C1623&lt;&gt;"Scarico",D1623="",F1623="",B1623=""),"",D1623*(F1623-IFERROR(INDEX(Prodotti!$F$5:$F$504,MATCH(B1623,Prodotti!$A$5:$A$504,0)),0)))</f>
        <v/>
      </c>
      <c r="K1623" s="19" t="str">
        <f aca="false">IF(B1623="","",IF(ISNA(MATCH(B1623,Prodotti!$A$5:$A$504,0)),"Codice non trovato",IF(OR(C1623="",D1623=""),"Manca tipo o quantità",IF(C1623="Scarico",IF(SUMIFS($D$5:D1623,$B$5:B1623,B1623,$C$5:C1623,"Carico")-SUMIFS($D$5:D1623,$B$5:B1623,B1623,$C$5:C1623,"Scarico")&lt;0,"Giacenza insufficiente",""),""))))</f>
        <v/>
      </c>
    </row>
    <row r="1624" customFormat="false" ht="15" hidden="false" customHeight="false" outlineLevel="0" collapsed="false">
      <c r="A1624" s="18"/>
      <c r="B1624" s="12"/>
      <c r="C1624" s="13"/>
      <c r="D1624" s="13"/>
      <c r="E1624" s="12"/>
      <c r="F1624" s="14"/>
      <c r="G1624" s="12"/>
      <c r="H1624" s="19" t="str">
        <f aca="false">IF(B1624="","",IFERROR(INDEX(Prodotti!$B$5:$B$504,MATCH(B1624,Prodotti!$A$5:$A$504,0)),"Codice non trovato"))</f>
        <v/>
      </c>
      <c r="I1624" s="17" t="str">
        <f aca="false">IF(OR(D1624="",F1624=""),"",D1624*F1624)</f>
        <v/>
      </c>
      <c r="J1624" s="17" t="str">
        <f aca="false">IF(OR(C1624&lt;&gt;"Scarico",D1624="",F1624="",B1624=""),"",D1624*(F1624-IFERROR(INDEX(Prodotti!$F$5:$F$504,MATCH(B1624,Prodotti!$A$5:$A$504,0)),0)))</f>
        <v/>
      </c>
      <c r="K1624" s="19" t="str">
        <f aca="false">IF(B1624="","",IF(ISNA(MATCH(B1624,Prodotti!$A$5:$A$504,0)),"Codice non trovato",IF(OR(C1624="",D1624=""),"Manca tipo o quantità",IF(C1624="Scarico",IF(SUMIFS($D$5:D1624,$B$5:B1624,B1624,$C$5:C1624,"Carico")-SUMIFS($D$5:D1624,$B$5:B1624,B1624,$C$5:C1624,"Scarico")&lt;0,"Giacenza insufficiente",""),""))))</f>
        <v/>
      </c>
    </row>
    <row r="1625" customFormat="false" ht="15" hidden="false" customHeight="false" outlineLevel="0" collapsed="false">
      <c r="A1625" s="18"/>
      <c r="B1625" s="12"/>
      <c r="C1625" s="13"/>
      <c r="D1625" s="13"/>
      <c r="E1625" s="12"/>
      <c r="F1625" s="14"/>
      <c r="G1625" s="12"/>
      <c r="H1625" s="19" t="str">
        <f aca="false">IF(B1625="","",IFERROR(INDEX(Prodotti!$B$5:$B$504,MATCH(B1625,Prodotti!$A$5:$A$504,0)),"Codice non trovato"))</f>
        <v/>
      </c>
      <c r="I1625" s="17" t="str">
        <f aca="false">IF(OR(D1625="",F1625=""),"",D1625*F1625)</f>
        <v/>
      </c>
      <c r="J1625" s="17" t="str">
        <f aca="false">IF(OR(C1625&lt;&gt;"Scarico",D1625="",F1625="",B1625=""),"",D1625*(F1625-IFERROR(INDEX(Prodotti!$F$5:$F$504,MATCH(B1625,Prodotti!$A$5:$A$504,0)),0)))</f>
        <v/>
      </c>
      <c r="K1625" s="19" t="str">
        <f aca="false">IF(B1625="","",IF(ISNA(MATCH(B1625,Prodotti!$A$5:$A$504,0)),"Codice non trovato",IF(OR(C1625="",D1625=""),"Manca tipo o quantità",IF(C1625="Scarico",IF(SUMIFS($D$5:D1625,$B$5:B1625,B1625,$C$5:C1625,"Carico")-SUMIFS($D$5:D1625,$B$5:B1625,B1625,$C$5:C1625,"Scarico")&lt;0,"Giacenza insufficiente",""),""))))</f>
        <v/>
      </c>
    </row>
    <row r="1626" customFormat="false" ht="15" hidden="false" customHeight="false" outlineLevel="0" collapsed="false">
      <c r="A1626" s="18"/>
      <c r="B1626" s="12"/>
      <c r="C1626" s="13"/>
      <c r="D1626" s="13"/>
      <c r="E1626" s="12"/>
      <c r="F1626" s="14"/>
      <c r="G1626" s="12"/>
      <c r="H1626" s="19" t="str">
        <f aca="false">IF(B1626="","",IFERROR(INDEX(Prodotti!$B$5:$B$504,MATCH(B1626,Prodotti!$A$5:$A$504,0)),"Codice non trovato"))</f>
        <v/>
      </c>
      <c r="I1626" s="17" t="str">
        <f aca="false">IF(OR(D1626="",F1626=""),"",D1626*F1626)</f>
        <v/>
      </c>
      <c r="J1626" s="17" t="str">
        <f aca="false">IF(OR(C1626&lt;&gt;"Scarico",D1626="",F1626="",B1626=""),"",D1626*(F1626-IFERROR(INDEX(Prodotti!$F$5:$F$504,MATCH(B1626,Prodotti!$A$5:$A$504,0)),0)))</f>
        <v/>
      </c>
      <c r="K1626" s="19" t="str">
        <f aca="false">IF(B1626="","",IF(ISNA(MATCH(B1626,Prodotti!$A$5:$A$504,0)),"Codice non trovato",IF(OR(C1626="",D1626=""),"Manca tipo o quantità",IF(C1626="Scarico",IF(SUMIFS($D$5:D1626,$B$5:B1626,B1626,$C$5:C1626,"Carico")-SUMIFS($D$5:D1626,$B$5:B1626,B1626,$C$5:C1626,"Scarico")&lt;0,"Giacenza insufficiente",""),""))))</f>
        <v/>
      </c>
    </row>
    <row r="1627" customFormat="false" ht="15" hidden="false" customHeight="false" outlineLevel="0" collapsed="false">
      <c r="A1627" s="18"/>
      <c r="B1627" s="12"/>
      <c r="C1627" s="13"/>
      <c r="D1627" s="13"/>
      <c r="E1627" s="12"/>
      <c r="F1627" s="14"/>
      <c r="G1627" s="12"/>
      <c r="H1627" s="19" t="str">
        <f aca="false">IF(B1627="","",IFERROR(INDEX(Prodotti!$B$5:$B$504,MATCH(B1627,Prodotti!$A$5:$A$504,0)),"Codice non trovato"))</f>
        <v/>
      </c>
      <c r="I1627" s="17" t="str">
        <f aca="false">IF(OR(D1627="",F1627=""),"",D1627*F1627)</f>
        <v/>
      </c>
      <c r="J1627" s="17" t="str">
        <f aca="false">IF(OR(C1627&lt;&gt;"Scarico",D1627="",F1627="",B1627=""),"",D1627*(F1627-IFERROR(INDEX(Prodotti!$F$5:$F$504,MATCH(B1627,Prodotti!$A$5:$A$504,0)),0)))</f>
        <v/>
      </c>
      <c r="K1627" s="19" t="str">
        <f aca="false">IF(B1627="","",IF(ISNA(MATCH(B1627,Prodotti!$A$5:$A$504,0)),"Codice non trovato",IF(OR(C1627="",D1627=""),"Manca tipo o quantità",IF(C1627="Scarico",IF(SUMIFS($D$5:D1627,$B$5:B1627,B1627,$C$5:C1627,"Carico")-SUMIFS($D$5:D1627,$B$5:B1627,B1627,$C$5:C1627,"Scarico")&lt;0,"Giacenza insufficiente",""),""))))</f>
        <v/>
      </c>
    </row>
    <row r="1628" customFormat="false" ht="15" hidden="false" customHeight="false" outlineLevel="0" collapsed="false">
      <c r="A1628" s="18"/>
      <c r="B1628" s="12"/>
      <c r="C1628" s="13"/>
      <c r="D1628" s="13"/>
      <c r="E1628" s="12"/>
      <c r="F1628" s="14"/>
      <c r="G1628" s="12"/>
      <c r="H1628" s="19" t="str">
        <f aca="false">IF(B1628="","",IFERROR(INDEX(Prodotti!$B$5:$B$504,MATCH(B1628,Prodotti!$A$5:$A$504,0)),"Codice non trovato"))</f>
        <v/>
      </c>
      <c r="I1628" s="17" t="str">
        <f aca="false">IF(OR(D1628="",F1628=""),"",D1628*F1628)</f>
        <v/>
      </c>
      <c r="J1628" s="17" t="str">
        <f aca="false">IF(OR(C1628&lt;&gt;"Scarico",D1628="",F1628="",B1628=""),"",D1628*(F1628-IFERROR(INDEX(Prodotti!$F$5:$F$504,MATCH(B1628,Prodotti!$A$5:$A$504,0)),0)))</f>
        <v/>
      </c>
      <c r="K1628" s="19" t="str">
        <f aca="false">IF(B1628="","",IF(ISNA(MATCH(B1628,Prodotti!$A$5:$A$504,0)),"Codice non trovato",IF(OR(C1628="",D1628=""),"Manca tipo o quantità",IF(C1628="Scarico",IF(SUMIFS($D$5:D1628,$B$5:B1628,B1628,$C$5:C1628,"Carico")-SUMIFS($D$5:D1628,$B$5:B1628,B1628,$C$5:C1628,"Scarico")&lt;0,"Giacenza insufficiente",""),""))))</f>
        <v/>
      </c>
    </row>
    <row r="1629" customFormat="false" ht="15" hidden="false" customHeight="false" outlineLevel="0" collapsed="false">
      <c r="A1629" s="18"/>
      <c r="B1629" s="12"/>
      <c r="C1629" s="13"/>
      <c r="D1629" s="13"/>
      <c r="E1629" s="12"/>
      <c r="F1629" s="14"/>
      <c r="G1629" s="12"/>
      <c r="H1629" s="19" t="str">
        <f aca="false">IF(B1629="","",IFERROR(INDEX(Prodotti!$B$5:$B$504,MATCH(B1629,Prodotti!$A$5:$A$504,0)),"Codice non trovato"))</f>
        <v/>
      </c>
      <c r="I1629" s="17" t="str">
        <f aca="false">IF(OR(D1629="",F1629=""),"",D1629*F1629)</f>
        <v/>
      </c>
      <c r="J1629" s="17" t="str">
        <f aca="false">IF(OR(C1629&lt;&gt;"Scarico",D1629="",F1629="",B1629=""),"",D1629*(F1629-IFERROR(INDEX(Prodotti!$F$5:$F$504,MATCH(B1629,Prodotti!$A$5:$A$504,0)),0)))</f>
        <v/>
      </c>
      <c r="K1629" s="19" t="str">
        <f aca="false">IF(B1629="","",IF(ISNA(MATCH(B1629,Prodotti!$A$5:$A$504,0)),"Codice non trovato",IF(OR(C1629="",D1629=""),"Manca tipo o quantità",IF(C1629="Scarico",IF(SUMIFS($D$5:D1629,$B$5:B1629,B1629,$C$5:C1629,"Carico")-SUMIFS($D$5:D1629,$B$5:B1629,B1629,$C$5:C1629,"Scarico")&lt;0,"Giacenza insufficiente",""),""))))</f>
        <v/>
      </c>
    </row>
    <row r="1630" customFormat="false" ht="15" hidden="false" customHeight="false" outlineLevel="0" collapsed="false">
      <c r="A1630" s="18"/>
      <c r="B1630" s="12"/>
      <c r="C1630" s="13"/>
      <c r="D1630" s="13"/>
      <c r="E1630" s="12"/>
      <c r="F1630" s="14"/>
      <c r="G1630" s="12"/>
      <c r="H1630" s="19" t="str">
        <f aca="false">IF(B1630="","",IFERROR(INDEX(Prodotti!$B$5:$B$504,MATCH(B1630,Prodotti!$A$5:$A$504,0)),"Codice non trovato"))</f>
        <v/>
      </c>
      <c r="I1630" s="17" t="str">
        <f aca="false">IF(OR(D1630="",F1630=""),"",D1630*F1630)</f>
        <v/>
      </c>
      <c r="J1630" s="17" t="str">
        <f aca="false">IF(OR(C1630&lt;&gt;"Scarico",D1630="",F1630="",B1630=""),"",D1630*(F1630-IFERROR(INDEX(Prodotti!$F$5:$F$504,MATCH(B1630,Prodotti!$A$5:$A$504,0)),0)))</f>
        <v/>
      </c>
      <c r="K1630" s="19" t="str">
        <f aca="false">IF(B1630="","",IF(ISNA(MATCH(B1630,Prodotti!$A$5:$A$504,0)),"Codice non trovato",IF(OR(C1630="",D1630=""),"Manca tipo o quantità",IF(C1630="Scarico",IF(SUMIFS($D$5:D1630,$B$5:B1630,B1630,$C$5:C1630,"Carico")-SUMIFS($D$5:D1630,$B$5:B1630,B1630,$C$5:C1630,"Scarico")&lt;0,"Giacenza insufficiente",""),""))))</f>
        <v/>
      </c>
    </row>
    <row r="1631" customFormat="false" ht="15" hidden="false" customHeight="false" outlineLevel="0" collapsed="false">
      <c r="A1631" s="18"/>
      <c r="B1631" s="12"/>
      <c r="C1631" s="13"/>
      <c r="D1631" s="13"/>
      <c r="E1631" s="12"/>
      <c r="F1631" s="14"/>
      <c r="G1631" s="12"/>
      <c r="H1631" s="19" t="str">
        <f aca="false">IF(B1631="","",IFERROR(INDEX(Prodotti!$B$5:$B$504,MATCH(B1631,Prodotti!$A$5:$A$504,0)),"Codice non trovato"))</f>
        <v/>
      </c>
      <c r="I1631" s="17" t="str">
        <f aca="false">IF(OR(D1631="",F1631=""),"",D1631*F1631)</f>
        <v/>
      </c>
      <c r="J1631" s="17" t="str">
        <f aca="false">IF(OR(C1631&lt;&gt;"Scarico",D1631="",F1631="",B1631=""),"",D1631*(F1631-IFERROR(INDEX(Prodotti!$F$5:$F$504,MATCH(B1631,Prodotti!$A$5:$A$504,0)),0)))</f>
        <v/>
      </c>
      <c r="K1631" s="19" t="str">
        <f aca="false">IF(B1631="","",IF(ISNA(MATCH(B1631,Prodotti!$A$5:$A$504,0)),"Codice non trovato",IF(OR(C1631="",D1631=""),"Manca tipo o quantità",IF(C1631="Scarico",IF(SUMIFS($D$5:D1631,$B$5:B1631,B1631,$C$5:C1631,"Carico")-SUMIFS($D$5:D1631,$B$5:B1631,B1631,$C$5:C1631,"Scarico")&lt;0,"Giacenza insufficiente",""),""))))</f>
        <v/>
      </c>
    </row>
    <row r="1632" customFormat="false" ht="15" hidden="false" customHeight="false" outlineLevel="0" collapsed="false">
      <c r="A1632" s="18"/>
      <c r="B1632" s="12"/>
      <c r="C1632" s="13"/>
      <c r="D1632" s="13"/>
      <c r="E1632" s="12"/>
      <c r="F1632" s="14"/>
      <c r="G1632" s="12"/>
      <c r="H1632" s="19" t="str">
        <f aca="false">IF(B1632="","",IFERROR(INDEX(Prodotti!$B$5:$B$504,MATCH(B1632,Prodotti!$A$5:$A$504,0)),"Codice non trovato"))</f>
        <v/>
      </c>
      <c r="I1632" s="17" t="str">
        <f aca="false">IF(OR(D1632="",F1632=""),"",D1632*F1632)</f>
        <v/>
      </c>
      <c r="J1632" s="17" t="str">
        <f aca="false">IF(OR(C1632&lt;&gt;"Scarico",D1632="",F1632="",B1632=""),"",D1632*(F1632-IFERROR(INDEX(Prodotti!$F$5:$F$504,MATCH(B1632,Prodotti!$A$5:$A$504,0)),0)))</f>
        <v/>
      </c>
      <c r="K1632" s="19" t="str">
        <f aca="false">IF(B1632="","",IF(ISNA(MATCH(B1632,Prodotti!$A$5:$A$504,0)),"Codice non trovato",IF(OR(C1632="",D1632=""),"Manca tipo o quantità",IF(C1632="Scarico",IF(SUMIFS($D$5:D1632,$B$5:B1632,B1632,$C$5:C1632,"Carico")-SUMIFS($D$5:D1632,$B$5:B1632,B1632,$C$5:C1632,"Scarico")&lt;0,"Giacenza insufficiente",""),""))))</f>
        <v/>
      </c>
    </row>
    <row r="1633" customFormat="false" ht="15" hidden="false" customHeight="false" outlineLevel="0" collapsed="false">
      <c r="A1633" s="18"/>
      <c r="B1633" s="12"/>
      <c r="C1633" s="13"/>
      <c r="D1633" s="13"/>
      <c r="E1633" s="12"/>
      <c r="F1633" s="14"/>
      <c r="G1633" s="12"/>
      <c r="H1633" s="19" t="str">
        <f aca="false">IF(B1633="","",IFERROR(INDEX(Prodotti!$B$5:$B$504,MATCH(B1633,Prodotti!$A$5:$A$504,0)),"Codice non trovato"))</f>
        <v/>
      </c>
      <c r="I1633" s="17" t="str">
        <f aca="false">IF(OR(D1633="",F1633=""),"",D1633*F1633)</f>
        <v/>
      </c>
      <c r="J1633" s="17" t="str">
        <f aca="false">IF(OR(C1633&lt;&gt;"Scarico",D1633="",F1633="",B1633=""),"",D1633*(F1633-IFERROR(INDEX(Prodotti!$F$5:$F$504,MATCH(B1633,Prodotti!$A$5:$A$504,0)),0)))</f>
        <v/>
      </c>
      <c r="K1633" s="19" t="str">
        <f aca="false">IF(B1633="","",IF(ISNA(MATCH(B1633,Prodotti!$A$5:$A$504,0)),"Codice non trovato",IF(OR(C1633="",D1633=""),"Manca tipo o quantità",IF(C1633="Scarico",IF(SUMIFS($D$5:D1633,$B$5:B1633,B1633,$C$5:C1633,"Carico")-SUMIFS($D$5:D1633,$B$5:B1633,B1633,$C$5:C1633,"Scarico")&lt;0,"Giacenza insufficiente",""),""))))</f>
        <v/>
      </c>
    </row>
    <row r="1634" customFormat="false" ht="15" hidden="false" customHeight="false" outlineLevel="0" collapsed="false">
      <c r="A1634" s="18"/>
      <c r="B1634" s="12"/>
      <c r="C1634" s="13"/>
      <c r="D1634" s="13"/>
      <c r="E1634" s="12"/>
      <c r="F1634" s="14"/>
      <c r="G1634" s="12"/>
      <c r="H1634" s="19" t="str">
        <f aca="false">IF(B1634="","",IFERROR(INDEX(Prodotti!$B$5:$B$504,MATCH(B1634,Prodotti!$A$5:$A$504,0)),"Codice non trovato"))</f>
        <v/>
      </c>
      <c r="I1634" s="17" t="str">
        <f aca="false">IF(OR(D1634="",F1634=""),"",D1634*F1634)</f>
        <v/>
      </c>
      <c r="J1634" s="17" t="str">
        <f aca="false">IF(OR(C1634&lt;&gt;"Scarico",D1634="",F1634="",B1634=""),"",D1634*(F1634-IFERROR(INDEX(Prodotti!$F$5:$F$504,MATCH(B1634,Prodotti!$A$5:$A$504,0)),0)))</f>
        <v/>
      </c>
      <c r="K1634" s="19" t="str">
        <f aca="false">IF(B1634="","",IF(ISNA(MATCH(B1634,Prodotti!$A$5:$A$504,0)),"Codice non trovato",IF(OR(C1634="",D1634=""),"Manca tipo o quantità",IF(C1634="Scarico",IF(SUMIFS($D$5:D1634,$B$5:B1634,B1634,$C$5:C1634,"Carico")-SUMIFS($D$5:D1634,$B$5:B1634,B1634,$C$5:C1634,"Scarico")&lt;0,"Giacenza insufficiente",""),""))))</f>
        <v/>
      </c>
    </row>
    <row r="1635" customFormat="false" ht="15" hidden="false" customHeight="false" outlineLevel="0" collapsed="false">
      <c r="A1635" s="18"/>
      <c r="B1635" s="12"/>
      <c r="C1635" s="13"/>
      <c r="D1635" s="13"/>
      <c r="E1635" s="12"/>
      <c r="F1635" s="14"/>
      <c r="G1635" s="12"/>
      <c r="H1635" s="19" t="str">
        <f aca="false">IF(B1635="","",IFERROR(INDEX(Prodotti!$B$5:$B$504,MATCH(B1635,Prodotti!$A$5:$A$504,0)),"Codice non trovato"))</f>
        <v/>
      </c>
      <c r="I1635" s="17" t="str">
        <f aca="false">IF(OR(D1635="",F1635=""),"",D1635*F1635)</f>
        <v/>
      </c>
      <c r="J1635" s="17" t="str">
        <f aca="false">IF(OR(C1635&lt;&gt;"Scarico",D1635="",F1635="",B1635=""),"",D1635*(F1635-IFERROR(INDEX(Prodotti!$F$5:$F$504,MATCH(B1635,Prodotti!$A$5:$A$504,0)),0)))</f>
        <v/>
      </c>
      <c r="K1635" s="19" t="str">
        <f aca="false">IF(B1635="","",IF(ISNA(MATCH(B1635,Prodotti!$A$5:$A$504,0)),"Codice non trovato",IF(OR(C1635="",D1635=""),"Manca tipo o quantità",IF(C1635="Scarico",IF(SUMIFS($D$5:D1635,$B$5:B1635,B1635,$C$5:C1635,"Carico")-SUMIFS($D$5:D1635,$B$5:B1635,B1635,$C$5:C1635,"Scarico")&lt;0,"Giacenza insufficiente",""),""))))</f>
        <v/>
      </c>
    </row>
    <row r="1636" customFormat="false" ht="15" hidden="false" customHeight="false" outlineLevel="0" collapsed="false">
      <c r="A1636" s="18"/>
      <c r="B1636" s="12"/>
      <c r="C1636" s="13"/>
      <c r="D1636" s="13"/>
      <c r="E1636" s="12"/>
      <c r="F1636" s="14"/>
      <c r="G1636" s="12"/>
      <c r="H1636" s="19" t="str">
        <f aca="false">IF(B1636="","",IFERROR(INDEX(Prodotti!$B$5:$B$504,MATCH(B1636,Prodotti!$A$5:$A$504,0)),"Codice non trovato"))</f>
        <v/>
      </c>
      <c r="I1636" s="17" t="str">
        <f aca="false">IF(OR(D1636="",F1636=""),"",D1636*F1636)</f>
        <v/>
      </c>
      <c r="J1636" s="17" t="str">
        <f aca="false">IF(OR(C1636&lt;&gt;"Scarico",D1636="",F1636="",B1636=""),"",D1636*(F1636-IFERROR(INDEX(Prodotti!$F$5:$F$504,MATCH(B1636,Prodotti!$A$5:$A$504,0)),0)))</f>
        <v/>
      </c>
      <c r="K1636" s="19" t="str">
        <f aca="false">IF(B1636="","",IF(ISNA(MATCH(B1636,Prodotti!$A$5:$A$504,0)),"Codice non trovato",IF(OR(C1636="",D1636=""),"Manca tipo o quantità",IF(C1636="Scarico",IF(SUMIFS($D$5:D1636,$B$5:B1636,B1636,$C$5:C1636,"Carico")-SUMIFS($D$5:D1636,$B$5:B1636,B1636,$C$5:C1636,"Scarico")&lt;0,"Giacenza insufficiente",""),""))))</f>
        <v/>
      </c>
    </row>
    <row r="1637" customFormat="false" ht="15" hidden="false" customHeight="false" outlineLevel="0" collapsed="false">
      <c r="A1637" s="18"/>
      <c r="B1637" s="12"/>
      <c r="C1637" s="13"/>
      <c r="D1637" s="13"/>
      <c r="E1637" s="12"/>
      <c r="F1637" s="14"/>
      <c r="G1637" s="12"/>
      <c r="H1637" s="19" t="str">
        <f aca="false">IF(B1637="","",IFERROR(INDEX(Prodotti!$B$5:$B$504,MATCH(B1637,Prodotti!$A$5:$A$504,0)),"Codice non trovato"))</f>
        <v/>
      </c>
      <c r="I1637" s="17" t="str">
        <f aca="false">IF(OR(D1637="",F1637=""),"",D1637*F1637)</f>
        <v/>
      </c>
      <c r="J1637" s="17" t="str">
        <f aca="false">IF(OR(C1637&lt;&gt;"Scarico",D1637="",F1637="",B1637=""),"",D1637*(F1637-IFERROR(INDEX(Prodotti!$F$5:$F$504,MATCH(B1637,Prodotti!$A$5:$A$504,0)),0)))</f>
        <v/>
      </c>
      <c r="K1637" s="19" t="str">
        <f aca="false">IF(B1637="","",IF(ISNA(MATCH(B1637,Prodotti!$A$5:$A$504,0)),"Codice non trovato",IF(OR(C1637="",D1637=""),"Manca tipo o quantità",IF(C1637="Scarico",IF(SUMIFS($D$5:D1637,$B$5:B1637,B1637,$C$5:C1637,"Carico")-SUMIFS($D$5:D1637,$B$5:B1637,B1637,$C$5:C1637,"Scarico")&lt;0,"Giacenza insufficiente",""),""))))</f>
        <v/>
      </c>
    </row>
    <row r="1638" customFormat="false" ht="15" hidden="false" customHeight="false" outlineLevel="0" collapsed="false">
      <c r="A1638" s="18"/>
      <c r="B1638" s="12"/>
      <c r="C1638" s="13"/>
      <c r="D1638" s="13"/>
      <c r="E1638" s="12"/>
      <c r="F1638" s="14"/>
      <c r="G1638" s="12"/>
      <c r="H1638" s="19" t="str">
        <f aca="false">IF(B1638="","",IFERROR(INDEX(Prodotti!$B$5:$B$504,MATCH(B1638,Prodotti!$A$5:$A$504,0)),"Codice non trovato"))</f>
        <v/>
      </c>
      <c r="I1638" s="17" t="str">
        <f aca="false">IF(OR(D1638="",F1638=""),"",D1638*F1638)</f>
        <v/>
      </c>
      <c r="J1638" s="17" t="str">
        <f aca="false">IF(OR(C1638&lt;&gt;"Scarico",D1638="",F1638="",B1638=""),"",D1638*(F1638-IFERROR(INDEX(Prodotti!$F$5:$F$504,MATCH(B1638,Prodotti!$A$5:$A$504,0)),0)))</f>
        <v/>
      </c>
      <c r="K1638" s="19" t="str">
        <f aca="false">IF(B1638="","",IF(ISNA(MATCH(B1638,Prodotti!$A$5:$A$504,0)),"Codice non trovato",IF(OR(C1638="",D1638=""),"Manca tipo o quantità",IF(C1638="Scarico",IF(SUMIFS($D$5:D1638,$B$5:B1638,B1638,$C$5:C1638,"Carico")-SUMIFS($D$5:D1638,$B$5:B1638,B1638,$C$5:C1638,"Scarico")&lt;0,"Giacenza insufficiente",""),""))))</f>
        <v/>
      </c>
    </row>
    <row r="1639" customFormat="false" ht="15" hidden="false" customHeight="false" outlineLevel="0" collapsed="false">
      <c r="A1639" s="18"/>
      <c r="B1639" s="12"/>
      <c r="C1639" s="13"/>
      <c r="D1639" s="13"/>
      <c r="E1639" s="12"/>
      <c r="F1639" s="14"/>
      <c r="G1639" s="12"/>
      <c r="H1639" s="19" t="str">
        <f aca="false">IF(B1639="","",IFERROR(INDEX(Prodotti!$B$5:$B$504,MATCH(B1639,Prodotti!$A$5:$A$504,0)),"Codice non trovato"))</f>
        <v/>
      </c>
      <c r="I1639" s="17" t="str">
        <f aca="false">IF(OR(D1639="",F1639=""),"",D1639*F1639)</f>
        <v/>
      </c>
      <c r="J1639" s="17" t="str">
        <f aca="false">IF(OR(C1639&lt;&gt;"Scarico",D1639="",F1639="",B1639=""),"",D1639*(F1639-IFERROR(INDEX(Prodotti!$F$5:$F$504,MATCH(B1639,Prodotti!$A$5:$A$504,0)),0)))</f>
        <v/>
      </c>
      <c r="K1639" s="19" t="str">
        <f aca="false">IF(B1639="","",IF(ISNA(MATCH(B1639,Prodotti!$A$5:$A$504,0)),"Codice non trovato",IF(OR(C1639="",D1639=""),"Manca tipo o quantità",IF(C1639="Scarico",IF(SUMIFS($D$5:D1639,$B$5:B1639,B1639,$C$5:C1639,"Carico")-SUMIFS($D$5:D1639,$B$5:B1639,B1639,$C$5:C1639,"Scarico")&lt;0,"Giacenza insufficiente",""),""))))</f>
        <v/>
      </c>
    </row>
    <row r="1640" customFormat="false" ht="15" hidden="false" customHeight="false" outlineLevel="0" collapsed="false">
      <c r="A1640" s="18"/>
      <c r="B1640" s="12"/>
      <c r="C1640" s="13"/>
      <c r="D1640" s="13"/>
      <c r="E1640" s="12"/>
      <c r="F1640" s="14"/>
      <c r="G1640" s="12"/>
      <c r="H1640" s="19" t="str">
        <f aca="false">IF(B1640="","",IFERROR(INDEX(Prodotti!$B$5:$B$504,MATCH(B1640,Prodotti!$A$5:$A$504,0)),"Codice non trovato"))</f>
        <v/>
      </c>
      <c r="I1640" s="17" t="str">
        <f aca="false">IF(OR(D1640="",F1640=""),"",D1640*F1640)</f>
        <v/>
      </c>
      <c r="J1640" s="17" t="str">
        <f aca="false">IF(OR(C1640&lt;&gt;"Scarico",D1640="",F1640="",B1640=""),"",D1640*(F1640-IFERROR(INDEX(Prodotti!$F$5:$F$504,MATCH(B1640,Prodotti!$A$5:$A$504,0)),0)))</f>
        <v/>
      </c>
      <c r="K1640" s="19" t="str">
        <f aca="false">IF(B1640="","",IF(ISNA(MATCH(B1640,Prodotti!$A$5:$A$504,0)),"Codice non trovato",IF(OR(C1640="",D1640=""),"Manca tipo o quantità",IF(C1640="Scarico",IF(SUMIFS($D$5:D1640,$B$5:B1640,B1640,$C$5:C1640,"Carico")-SUMIFS($D$5:D1640,$B$5:B1640,B1640,$C$5:C1640,"Scarico")&lt;0,"Giacenza insufficiente",""),""))))</f>
        <v/>
      </c>
    </row>
    <row r="1641" customFormat="false" ht="15" hidden="false" customHeight="false" outlineLevel="0" collapsed="false">
      <c r="A1641" s="18"/>
      <c r="B1641" s="12"/>
      <c r="C1641" s="13"/>
      <c r="D1641" s="13"/>
      <c r="E1641" s="12"/>
      <c r="F1641" s="14"/>
      <c r="G1641" s="12"/>
      <c r="H1641" s="19" t="str">
        <f aca="false">IF(B1641="","",IFERROR(INDEX(Prodotti!$B$5:$B$504,MATCH(B1641,Prodotti!$A$5:$A$504,0)),"Codice non trovato"))</f>
        <v/>
      </c>
      <c r="I1641" s="17" t="str">
        <f aca="false">IF(OR(D1641="",F1641=""),"",D1641*F1641)</f>
        <v/>
      </c>
      <c r="J1641" s="17" t="str">
        <f aca="false">IF(OR(C1641&lt;&gt;"Scarico",D1641="",F1641="",B1641=""),"",D1641*(F1641-IFERROR(INDEX(Prodotti!$F$5:$F$504,MATCH(B1641,Prodotti!$A$5:$A$504,0)),0)))</f>
        <v/>
      </c>
      <c r="K1641" s="19" t="str">
        <f aca="false">IF(B1641="","",IF(ISNA(MATCH(B1641,Prodotti!$A$5:$A$504,0)),"Codice non trovato",IF(OR(C1641="",D1641=""),"Manca tipo o quantità",IF(C1641="Scarico",IF(SUMIFS($D$5:D1641,$B$5:B1641,B1641,$C$5:C1641,"Carico")-SUMIFS($D$5:D1641,$B$5:B1641,B1641,$C$5:C1641,"Scarico")&lt;0,"Giacenza insufficiente",""),""))))</f>
        <v/>
      </c>
    </row>
    <row r="1642" customFormat="false" ht="15" hidden="false" customHeight="false" outlineLevel="0" collapsed="false">
      <c r="A1642" s="18"/>
      <c r="B1642" s="12"/>
      <c r="C1642" s="13"/>
      <c r="D1642" s="13"/>
      <c r="E1642" s="12"/>
      <c r="F1642" s="14"/>
      <c r="G1642" s="12"/>
      <c r="H1642" s="19" t="str">
        <f aca="false">IF(B1642="","",IFERROR(INDEX(Prodotti!$B$5:$B$504,MATCH(B1642,Prodotti!$A$5:$A$504,0)),"Codice non trovato"))</f>
        <v/>
      </c>
      <c r="I1642" s="17" t="str">
        <f aca="false">IF(OR(D1642="",F1642=""),"",D1642*F1642)</f>
        <v/>
      </c>
      <c r="J1642" s="17" t="str">
        <f aca="false">IF(OR(C1642&lt;&gt;"Scarico",D1642="",F1642="",B1642=""),"",D1642*(F1642-IFERROR(INDEX(Prodotti!$F$5:$F$504,MATCH(B1642,Prodotti!$A$5:$A$504,0)),0)))</f>
        <v/>
      </c>
      <c r="K1642" s="19" t="str">
        <f aca="false">IF(B1642="","",IF(ISNA(MATCH(B1642,Prodotti!$A$5:$A$504,0)),"Codice non trovato",IF(OR(C1642="",D1642=""),"Manca tipo o quantità",IF(C1642="Scarico",IF(SUMIFS($D$5:D1642,$B$5:B1642,B1642,$C$5:C1642,"Carico")-SUMIFS($D$5:D1642,$B$5:B1642,B1642,$C$5:C1642,"Scarico")&lt;0,"Giacenza insufficiente",""),""))))</f>
        <v/>
      </c>
    </row>
    <row r="1643" customFormat="false" ht="15" hidden="false" customHeight="false" outlineLevel="0" collapsed="false">
      <c r="A1643" s="18"/>
      <c r="B1643" s="12"/>
      <c r="C1643" s="13"/>
      <c r="D1643" s="13"/>
      <c r="E1643" s="12"/>
      <c r="F1643" s="14"/>
      <c r="G1643" s="12"/>
      <c r="H1643" s="19" t="str">
        <f aca="false">IF(B1643="","",IFERROR(INDEX(Prodotti!$B$5:$B$504,MATCH(B1643,Prodotti!$A$5:$A$504,0)),"Codice non trovato"))</f>
        <v/>
      </c>
      <c r="I1643" s="17" t="str">
        <f aca="false">IF(OR(D1643="",F1643=""),"",D1643*F1643)</f>
        <v/>
      </c>
      <c r="J1643" s="17" t="str">
        <f aca="false">IF(OR(C1643&lt;&gt;"Scarico",D1643="",F1643="",B1643=""),"",D1643*(F1643-IFERROR(INDEX(Prodotti!$F$5:$F$504,MATCH(B1643,Prodotti!$A$5:$A$504,0)),0)))</f>
        <v/>
      </c>
      <c r="K1643" s="19" t="str">
        <f aca="false">IF(B1643="","",IF(ISNA(MATCH(B1643,Prodotti!$A$5:$A$504,0)),"Codice non trovato",IF(OR(C1643="",D1643=""),"Manca tipo o quantità",IF(C1643="Scarico",IF(SUMIFS($D$5:D1643,$B$5:B1643,B1643,$C$5:C1643,"Carico")-SUMIFS($D$5:D1643,$B$5:B1643,B1643,$C$5:C1643,"Scarico")&lt;0,"Giacenza insufficiente",""),""))))</f>
        <v/>
      </c>
    </row>
    <row r="1644" customFormat="false" ht="15" hidden="false" customHeight="false" outlineLevel="0" collapsed="false">
      <c r="A1644" s="18"/>
      <c r="B1644" s="12"/>
      <c r="C1644" s="13"/>
      <c r="D1644" s="13"/>
      <c r="E1644" s="12"/>
      <c r="F1644" s="14"/>
      <c r="G1644" s="12"/>
      <c r="H1644" s="19" t="str">
        <f aca="false">IF(B1644="","",IFERROR(INDEX(Prodotti!$B$5:$B$504,MATCH(B1644,Prodotti!$A$5:$A$504,0)),"Codice non trovato"))</f>
        <v/>
      </c>
      <c r="I1644" s="17" t="str">
        <f aca="false">IF(OR(D1644="",F1644=""),"",D1644*F1644)</f>
        <v/>
      </c>
      <c r="J1644" s="17" t="str">
        <f aca="false">IF(OR(C1644&lt;&gt;"Scarico",D1644="",F1644="",B1644=""),"",D1644*(F1644-IFERROR(INDEX(Prodotti!$F$5:$F$504,MATCH(B1644,Prodotti!$A$5:$A$504,0)),0)))</f>
        <v/>
      </c>
      <c r="K1644" s="19" t="str">
        <f aca="false">IF(B1644="","",IF(ISNA(MATCH(B1644,Prodotti!$A$5:$A$504,0)),"Codice non trovato",IF(OR(C1644="",D1644=""),"Manca tipo o quantità",IF(C1644="Scarico",IF(SUMIFS($D$5:D1644,$B$5:B1644,B1644,$C$5:C1644,"Carico")-SUMIFS($D$5:D1644,$B$5:B1644,B1644,$C$5:C1644,"Scarico")&lt;0,"Giacenza insufficiente",""),""))))</f>
        <v/>
      </c>
    </row>
    <row r="1645" customFormat="false" ht="15" hidden="false" customHeight="false" outlineLevel="0" collapsed="false">
      <c r="A1645" s="18"/>
      <c r="B1645" s="12"/>
      <c r="C1645" s="13"/>
      <c r="D1645" s="13"/>
      <c r="E1645" s="12"/>
      <c r="F1645" s="14"/>
      <c r="G1645" s="12"/>
      <c r="H1645" s="19" t="str">
        <f aca="false">IF(B1645="","",IFERROR(INDEX(Prodotti!$B$5:$B$504,MATCH(B1645,Prodotti!$A$5:$A$504,0)),"Codice non trovato"))</f>
        <v/>
      </c>
      <c r="I1645" s="17" t="str">
        <f aca="false">IF(OR(D1645="",F1645=""),"",D1645*F1645)</f>
        <v/>
      </c>
      <c r="J1645" s="17" t="str">
        <f aca="false">IF(OR(C1645&lt;&gt;"Scarico",D1645="",F1645="",B1645=""),"",D1645*(F1645-IFERROR(INDEX(Prodotti!$F$5:$F$504,MATCH(B1645,Prodotti!$A$5:$A$504,0)),0)))</f>
        <v/>
      </c>
      <c r="K1645" s="19" t="str">
        <f aca="false">IF(B1645="","",IF(ISNA(MATCH(B1645,Prodotti!$A$5:$A$504,0)),"Codice non trovato",IF(OR(C1645="",D1645=""),"Manca tipo o quantità",IF(C1645="Scarico",IF(SUMIFS($D$5:D1645,$B$5:B1645,B1645,$C$5:C1645,"Carico")-SUMIFS($D$5:D1645,$B$5:B1645,B1645,$C$5:C1645,"Scarico")&lt;0,"Giacenza insufficiente",""),""))))</f>
        <v/>
      </c>
    </row>
    <row r="1646" customFormat="false" ht="15" hidden="false" customHeight="false" outlineLevel="0" collapsed="false">
      <c r="A1646" s="18"/>
      <c r="B1646" s="12"/>
      <c r="C1646" s="13"/>
      <c r="D1646" s="13"/>
      <c r="E1646" s="12"/>
      <c r="F1646" s="14"/>
      <c r="G1646" s="12"/>
      <c r="H1646" s="19" t="str">
        <f aca="false">IF(B1646="","",IFERROR(INDEX(Prodotti!$B$5:$B$504,MATCH(B1646,Prodotti!$A$5:$A$504,0)),"Codice non trovato"))</f>
        <v/>
      </c>
      <c r="I1646" s="17" t="str">
        <f aca="false">IF(OR(D1646="",F1646=""),"",D1646*F1646)</f>
        <v/>
      </c>
      <c r="J1646" s="17" t="str">
        <f aca="false">IF(OR(C1646&lt;&gt;"Scarico",D1646="",F1646="",B1646=""),"",D1646*(F1646-IFERROR(INDEX(Prodotti!$F$5:$F$504,MATCH(B1646,Prodotti!$A$5:$A$504,0)),0)))</f>
        <v/>
      </c>
      <c r="K1646" s="19" t="str">
        <f aca="false">IF(B1646="","",IF(ISNA(MATCH(B1646,Prodotti!$A$5:$A$504,0)),"Codice non trovato",IF(OR(C1646="",D1646=""),"Manca tipo o quantità",IF(C1646="Scarico",IF(SUMIFS($D$5:D1646,$B$5:B1646,B1646,$C$5:C1646,"Carico")-SUMIFS($D$5:D1646,$B$5:B1646,B1646,$C$5:C1646,"Scarico")&lt;0,"Giacenza insufficiente",""),""))))</f>
        <v/>
      </c>
    </row>
    <row r="1647" customFormat="false" ht="15" hidden="false" customHeight="false" outlineLevel="0" collapsed="false">
      <c r="A1647" s="18"/>
      <c r="B1647" s="12"/>
      <c r="C1647" s="13"/>
      <c r="D1647" s="13"/>
      <c r="E1647" s="12"/>
      <c r="F1647" s="14"/>
      <c r="G1647" s="12"/>
      <c r="H1647" s="19" t="str">
        <f aca="false">IF(B1647="","",IFERROR(INDEX(Prodotti!$B$5:$B$504,MATCH(B1647,Prodotti!$A$5:$A$504,0)),"Codice non trovato"))</f>
        <v/>
      </c>
      <c r="I1647" s="17" t="str">
        <f aca="false">IF(OR(D1647="",F1647=""),"",D1647*F1647)</f>
        <v/>
      </c>
      <c r="J1647" s="17" t="str">
        <f aca="false">IF(OR(C1647&lt;&gt;"Scarico",D1647="",F1647="",B1647=""),"",D1647*(F1647-IFERROR(INDEX(Prodotti!$F$5:$F$504,MATCH(B1647,Prodotti!$A$5:$A$504,0)),0)))</f>
        <v/>
      </c>
      <c r="K1647" s="19" t="str">
        <f aca="false">IF(B1647="","",IF(ISNA(MATCH(B1647,Prodotti!$A$5:$A$504,0)),"Codice non trovato",IF(OR(C1647="",D1647=""),"Manca tipo o quantità",IF(C1647="Scarico",IF(SUMIFS($D$5:D1647,$B$5:B1647,B1647,$C$5:C1647,"Carico")-SUMIFS($D$5:D1647,$B$5:B1647,B1647,$C$5:C1647,"Scarico")&lt;0,"Giacenza insufficiente",""),""))))</f>
        <v/>
      </c>
    </row>
    <row r="1648" customFormat="false" ht="15" hidden="false" customHeight="false" outlineLevel="0" collapsed="false">
      <c r="A1648" s="18"/>
      <c r="B1648" s="12"/>
      <c r="C1648" s="13"/>
      <c r="D1648" s="13"/>
      <c r="E1648" s="12"/>
      <c r="F1648" s="14"/>
      <c r="G1648" s="12"/>
      <c r="H1648" s="19" t="str">
        <f aca="false">IF(B1648="","",IFERROR(INDEX(Prodotti!$B$5:$B$504,MATCH(B1648,Prodotti!$A$5:$A$504,0)),"Codice non trovato"))</f>
        <v/>
      </c>
      <c r="I1648" s="17" t="str">
        <f aca="false">IF(OR(D1648="",F1648=""),"",D1648*F1648)</f>
        <v/>
      </c>
      <c r="J1648" s="17" t="str">
        <f aca="false">IF(OR(C1648&lt;&gt;"Scarico",D1648="",F1648="",B1648=""),"",D1648*(F1648-IFERROR(INDEX(Prodotti!$F$5:$F$504,MATCH(B1648,Prodotti!$A$5:$A$504,0)),0)))</f>
        <v/>
      </c>
      <c r="K1648" s="19" t="str">
        <f aca="false">IF(B1648="","",IF(ISNA(MATCH(B1648,Prodotti!$A$5:$A$504,0)),"Codice non trovato",IF(OR(C1648="",D1648=""),"Manca tipo o quantità",IF(C1648="Scarico",IF(SUMIFS($D$5:D1648,$B$5:B1648,B1648,$C$5:C1648,"Carico")-SUMIFS($D$5:D1648,$B$5:B1648,B1648,$C$5:C1648,"Scarico")&lt;0,"Giacenza insufficiente",""),""))))</f>
        <v/>
      </c>
    </row>
    <row r="1649" customFormat="false" ht="15" hidden="false" customHeight="false" outlineLevel="0" collapsed="false">
      <c r="A1649" s="18"/>
      <c r="B1649" s="12"/>
      <c r="C1649" s="13"/>
      <c r="D1649" s="13"/>
      <c r="E1649" s="12"/>
      <c r="F1649" s="14"/>
      <c r="G1649" s="12"/>
      <c r="H1649" s="19" t="str">
        <f aca="false">IF(B1649="","",IFERROR(INDEX(Prodotti!$B$5:$B$504,MATCH(B1649,Prodotti!$A$5:$A$504,0)),"Codice non trovato"))</f>
        <v/>
      </c>
      <c r="I1649" s="17" t="str">
        <f aca="false">IF(OR(D1649="",F1649=""),"",D1649*F1649)</f>
        <v/>
      </c>
      <c r="J1649" s="17" t="str">
        <f aca="false">IF(OR(C1649&lt;&gt;"Scarico",D1649="",F1649="",B1649=""),"",D1649*(F1649-IFERROR(INDEX(Prodotti!$F$5:$F$504,MATCH(B1649,Prodotti!$A$5:$A$504,0)),0)))</f>
        <v/>
      </c>
      <c r="K1649" s="19" t="str">
        <f aca="false">IF(B1649="","",IF(ISNA(MATCH(B1649,Prodotti!$A$5:$A$504,0)),"Codice non trovato",IF(OR(C1649="",D1649=""),"Manca tipo o quantità",IF(C1649="Scarico",IF(SUMIFS($D$5:D1649,$B$5:B1649,B1649,$C$5:C1649,"Carico")-SUMIFS($D$5:D1649,$B$5:B1649,B1649,$C$5:C1649,"Scarico")&lt;0,"Giacenza insufficiente",""),""))))</f>
        <v/>
      </c>
    </row>
    <row r="1650" customFormat="false" ht="15" hidden="false" customHeight="false" outlineLevel="0" collapsed="false">
      <c r="A1650" s="18"/>
      <c r="B1650" s="12"/>
      <c r="C1650" s="13"/>
      <c r="D1650" s="13"/>
      <c r="E1650" s="12"/>
      <c r="F1650" s="14"/>
      <c r="G1650" s="12"/>
      <c r="H1650" s="19" t="str">
        <f aca="false">IF(B1650="","",IFERROR(INDEX(Prodotti!$B$5:$B$504,MATCH(B1650,Prodotti!$A$5:$A$504,0)),"Codice non trovato"))</f>
        <v/>
      </c>
      <c r="I1650" s="17" t="str">
        <f aca="false">IF(OR(D1650="",F1650=""),"",D1650*F1650)</f>
        <v/>
      </c>
      <c r="J1650" s="17" t="str">
        <f aca="false">IF(OR(C1650&lt;&gt;"Scarico",D1650="",F1650="",B1650=""),"",D1650*(F1650-IFERROR(INDEX(Prodotti!$F$5:$F$504,MATCH(B1650,Prodotti!$A$5:$A$504,0)),0)))</f>
        <v/>
      </c>
      <c r="K1650" s="19" t="str">
        <f aca="false">IF(B1650="","",IF(ISNA(MATCH(B1650,Prodotti!$A$5:$A$504,0)),"Codice non trovato",IF(OR(C1650="",D1650=""),"Manca tipo o quantità",IF(C1650="Scarico",IF(SUMIFS($D$5:D1650,$B$5:B1650,B1650,$C$5:C1650,"Carico")-SUMIFS($D$5:D1650,$B$5:B1650,B1650,$C$5:C1650,"Scarico")&lt;0,"Giacenza insufficiente",""),""))))</f>
        <v/>
      </c>
    </row>
    <row r="1651" customFormat="false" ht="15" hidden="false" customHeight="false" outlineLevel="0" collapsed="false">
      <c r="A1651" s="18"/>
      <c r="B1651" s="12"/>
      <c r="C1651" s="13"/>
      <c r="D1651" s="13"/>
      <c r="E1651" s="12"/>
      <c r="F1651" s="14"/>
      <c r="G1651" s="12"/>
      <c r="H1651" s="19" t="str">
        <f aca="false">IF(B1651="","",IFERROR(INDEX(Prodotti!$B$5:$B$504,MATCH(B1651,Prodotti!$A$5:$A$504,0)),"Codice non trovato"))</f>
        <v/>
      </c>
      <c r="I1651" s="17" t="str">
        <f aca="false">IF(OR(D1651="",F1651=""),"",D1651*F1651)</f>
        <v/>
      </c>
      <c r="J1651" s="17" t="str">
        <f aca="false">IF(OR(C1651&lt;&gt;"Scarico",D1651="",F1651="",B1651=""),"",D1651*(F1651-IFERROR(INDEX(Prodotti!$F$5:$F$504,MATCH(B1651,Prodotti!$A$5:$A$504,0)),0)))</f>
        <v/>
      </c>
      <c r="K1651" s="19" t="str">
        <f aca="false">IF(B1651="","",IF(ISNA(MATCH(B1651,Prodotti!$A$5:$A$504,0)),"Codice non trovato",IF(OR(C1651="",D1651=""),"Manca tipo o quantità",IF(C1651="Scarico",IF(SUMIFS($D$5:D1651,$B$5:B1651,B1651,$C$5:C1651,"Carico")-SUMIFS($D$5:D1651,$B$5:B1651,B1651,$C$5:C1651,"Scarico")&lt;0,"Giacenza insufficiente",""),""))))</f>
        <v/>
      </c>
    </row>
    <row r="1652" customFormat="false" ht="15" hidden="false" customHeight="false" outlineLevel="0" collapsed="false">
      <c r="A1652" s="18"/>
      <c r="B1652" s="12"/>
      <c r="C1652" s="13"/>
      <c r="D1652" s="13"/>
      <c r="E1652" s="12"/>
      <c r="F1652" s="14"/>
      <c r="G1652" s="12"/>
      <c r="H1652" s="19" t="str">
        <f aca="false">IF(B1652="","",IFERROR(INDEX(Prodotti!$B$5:$B$504,MATCH(B1652,Prodotti!$A$5:$A$504,0)),"Codice non trovato"))</f>
        <v/>
      </c>
      <c r="I1652" s="17" t="str">
        <f aca="false">IF(OR(D1652="",F1652=""),"",D1652*F1652)</f>
        <v/>
      </c>
      <c r="J1652" s="17" t="str">
        <f aca="false">IF(OR(C1652&lt;&gt;"Scarico",D1652="",F1652="",B1652=""),"",D1652*(F1652-IFERROR(INDEX(Prodotti!$F$5:$F$504,MATCH(B1652,Prodotti!$A$5:$A$504,0)),0)))</f>
        <v/>
      </c>
      <c r="K1652" s="19" t="str">
        <f aca="false">IF(B1652="","",IF(ISNA(MATCH(B1652,Prodotti!$A$5:$A$504,0)),"Codice non trovato",IF(OR(C1652="",D1652=""),"Manca tipo o quantità",IF(C1652="Scarico",IF(SUMIFS($D$5:D1652,$B$5:B1652,B1652,$C$5:C1652,"Carico")-SUMIFS($D$5:D1652,$B$5:B1652,B1652,$C$5:C1652,"Scarico")&lt;0,"Giacenza insufficiente",""),""))))</f>
        <v/>
      </c>
    </row>
    <row r="1653" customFormat="false" ht="15" hidden="false" customHeight="false" outlineLevel="0" collapsed="false">
      <c r="A1653" s="18"/>
      <c r="B1653" s="12"/>
      <c r="C1653" s="13"/>
      <c r="D1653" s="13"/>
      <c r="E1653" s="12"/>
      <c r="F1653" s="14"/>
      <c r="G1653" s="12"/>
      <c r="H1653" s="19" t="str">
        <f aca="false">IF(B1653="","",IFERROR(INDEX(Prodotti!$B$5:$B$504,MATCH(B1653,Prodotti!$A$5:$A$504,0)),"Codice non trovato"))</f>
        <v/>
      </c>
      <c r="I1653" s="17" t="str">
        <f aca="false">IF(OR(D1653="",F1653=""),"",D1653*F1653)</f>
        <v/>
      </c>
      <c r="J1653" s="17" t="str">
        <f aca="false">IF(OR(C1653&lt;&gt;"Scarico",D1653="",F1653="",B1653=""),"",D1653*(F1653-IFERROR(INDEX(Prodotti!$F$5:$F$504,MATCH(B1653,Prodotti!$A$5:$A$504,0)),0)))</f>
        <v/>
      </c>
      <c r="K1653" s="19" t="str">
        <f aca="false">IF(B1653="","",IF(ISNA(MATCH(B1653,Prodotti!$A$5:$A$504,0)),"Codice non trovato",IF(OR(C1653="",D1653=""),"Manca tipo o quantità",IF(C1653="Scarico",IF(SUMIFS($D$5:D1653,$B$5:B1653,B1653,$C$5:C1653,"Carico")-SUMIFS($D$5:D1653,$B$5:B1653,B1653,$C$5:C1653,"Scarico")&lt;0,"Giacenza insufficiente",""),""))))</f>
        <v/>
      </c>
    </row>
    <row r="1654" customFormat="false" ht="15" hidden="false" customHeight="false" outlineLevel="0" collapsed="false">
      <c r="A1654" s="18"/>
      <c r="B1654" s="12"/>
      <c r="C1654" s="13"/>
      <c r="D1654" s="13"/>
      <c r="E1654" s="12"/>
      <c r="F1654" s="14"/>
      <c r="G1654" s="12"/>
      <c r="H1654" s="19" t="str">
        <f aca="false">IF(B1654="","",IFERROR(INDEX(Prodotti!$B$5:$B$504,MATCH(B1654,Prodotti!$A$5:$A$504,0)),"Codice non trovato"))</f>
        <v/>
      </c>
      <c r="I1654" s="17" t="str">
        <f aca="false">IF(OR(D1654="",F1654=""),"",D1654*F1654)</f>
        <v/>
      </c>
      <c r="J1654" s="17" t="str">
        <f aca="false">IF(OR(C1654&lt;&gt;"Scarico",D1654="",F1654="",B1654=""),"",D1654*(F1654-IFERROR(INDEX(Prodotti!$F$5:$F$504,MATCH(B1654,Prodotti!$A$5:$A$504,0)),0)))</f>
        <v/>
      </c>
      <c r="K1654" s="19" t="str">
        <f aca="false">IF(B1654="","",IF(ISNA(MATCH(B1654,Prodotti!$A$5:$A$504,0)),"Codice non trovato",IF(OR(C1654="",D1654=""),"Manca tipo o quantità",IF(C1654="Scarico",IF(SUMIFS($D$5:D1654,$B$5:B1654,B1654,$C$5:C1654,"Carico")-SUMIFS($D$5:D1654,$B$5:B1654,B1654,$C$5:C1654,"Scarico")&lt;0,"Giacenza insufficiente",""),""))))</f>
        <v/>
      </c>
    </row>
    <row r="1655" customFormat="false" ht="15" hidden="false" customHeight="false" outlineLevel="0" collapsed="false">
      <c r="A1655" s="18"/>
      <c r="B1655" s="12"/>
      <c r="C1655" s="13"/>
      <c r="D1655" s="13"/>
      <c r="E1655" s="12"/>
      <c r="F1655" s="14"/>
      <c r="G1655" s="12"/>
      <c r="H1655" s="19" t="str">
        <f aca="false">IF(B1655="","",IFERROR(INDEX(Prodotti!$B$5:$B$504,MATCH(B1655,Prodotti!$A$5:$A$504,0)),"Codice non trovato"))</f>
        <v/>
      </c>
      <c r="I1655" s="17" t="str">
        <f aca="false">IF(OR(D1655="",F1655=""),"",D1655*F1655)</f>
        <v/>
      </c>
      <c r="J1655" s="17" t="str">
        <f aca="false">IF(OR(C1655&lt;&gt;"Scarico",D1655="",F1655="",B1655=""),"",D1655*(F1655-IFERROR(INDEX(Prodotti!$F$5:$F$504,MATCH(B1655,Prodotti!$A$5:$A$504,0)),0)))</f>
        <v/>
      </c>
      <c r="K1655" s="19" t="str">
        <f aca="false">IF(B1655="","",IF(ISNA(MATCH(B1655,Prodotti!$A$5:$A$504,0)),"Codice non trovato",IF(OR(C1655="",D1655=""),"Manca tipo o quantità",IF(C1655="Scarico",IF(SUMIFS($D$5:D1655,$B$5:B1655,B1655,$C$5:C1655,"Carico")-SUMIFS($D$5:D1655,$B$5:B1655,B1655,$C$5:C1655,"Scarico")&lt;0,"Giacenza insufficiente",""),""))))</f>
        <v/>
      </c>
    </row>
    <row r="1656" customFormat="false" ht="15" hidden="false" customHeight="false" outlineLevel="0" collapsed="false">
      <c r="A1656" s="18"/>
      <c r="B1656" s="12"/>
      <c r="C1656" s="13"/>
      <c r="D1656" s="13"/>
      <c r="E1656" s="12"/>
      <c r="F1656" s="14"/>
      <c r="G1656" s="12"/>
      <c r="H1656" s="19" t="str">
        <f aca="false">IF(B1656="","",IFERROR(INDEX(Prodotti!$B$5:$B$504,MATCH(B1656,Prodotti!$A$5:$A$504,0)),"Codice non trovato"))</f>
        <v/>
      </c>
      <c r="I1656" s="17" t="str">
        <f aca="false">IF(OR(D1656="",F1656=""),"",D1656*F1656)</f>
        <v/>
      </c>
      <c r="J1656" s="17" t="str">
        <f aca="false">IF(OR(C1656&lt;&gt;"Scarico",D1656="",F1656="",B1656=""),"",D1656*(F1656-IFERROR(INDEX(Prodotti!$F$5:$F$504,MATCH(B1656,Prodotti!$A$5:$A$504,0)),0)))</f>
        <v/>
      </c>
      <c r="K1656" s="19" t="str">
        <f aca="false">IF(B1656="","",IF(ISNA(MATCH(B1656,Prodotti!$A$5:$A$504,0)),"Codice non trovato",IF(OR(C1656="",D1656=""),"Manca tipo o quantità",IF(C1656="Scarico",IF(SUMIFS($D$5:D1656,$B$5:B1656,B1656,$C$5:C1656,"Carico")-SUMIFS($D$5:D1656,$B$5:B1656,B1656,$C$5:C1656,"Scarico")&lt;0,"Giacenza insufficiente",""),""))))</f>
        <v/>
      </c>
    </row>
    <row r="1657" customFormat="false" ht="15" hidden="false" customHeight="false" outlineLevel="0" collapsed="false">
      <c r="A1657" s="18"/>
      <c r="B1657" s="12"/>
      <c r="C1657" s="13"/>
      <c r="D1657" s="13"/>
      <c r="E1657" s="12"/>
      <c r="F1657" s="14"/>
      <c r="G1657" s="12"/>
      <c r="H1657" s="19" t="str">
        <f aca="false">IF(B1657="","",IFERROR(INDEX(Prodotti!$B$5:$B$504,MATCH(B1657,Prodotti!$A$5:$A$504,0)),"Codice non trovato"))</f>
        <v/>
      </c>
      <c r="I1657" s="17" t="str">
        <f aca="false">IF(OR(D1657="",F1657=""),"",D1657*F1657)</f>
        <v/>
      </c>
      <c r="J1657" s="17" t="str">
        <f aca="false">IF(OR(C1657&lt;&gt;"Scarico",D1657="",F1657="",B1657=""),"",D1657*(F1657-IFERROR(INDEX(Prodotti!$F$5:$F$504,MATCH(B1657,Prodotti!$A$5:$A$504,0)),0)))</f>
        <v/>
      </c>
      <c r="K1657" s="19" t="str">
        <f aca="false">IF(B1657="","",IF(ISNA(MATCH(B1657,Prodotti!$A$5:$A$504,0)),"Codice non trovato",IF(OR(C1657="",D1657=""),"Manca tipo o quantità",IF(C1657="Scarico",IF(SUMIFS($D$5:D1657,$B$5:B1657,B1657,$C$5:C1657,"Carico")-SUMIFS($D$5:D1657,$B$5:B1657,B1657,$C$5:C1657,"Scarico")&lt;0,"Giacenza insufficiente",""),""))))</f>
        <v/>
      </c>
    </row>
    <row r="1658" customFormat="false" ht="15" hidden="false" customHeight="false" outlineLevel="0" collapsed="false">
      <c r="A1658" s="18"/>
      <c r="B1658" s="12"/>
      <c r="C1658" s="13"/>
      <c r="D1658" s="13"/>
      <c r="E1658" s="12"/>
      <c r="F1658" s="14"/>
      <c r="G1658" s="12"/>
      <c r="H1658" s="19" t="str">
        <f aca="false">IF(B1658="","",IFERROR(INDEX(Prodotti!$B$5:$B$504,MATCH(B1658,Prodotti!$A$5:$A$504,0)),"Codice non trovato"))</f>
        <v/>
      </c>
      <c r="I1658" s="17" t="str">
        <f aca="false">IF(OR(D1658="",F1658=""),"",D1658*F1658)</f>
        <v/>
      </c>
      <c r="J1658" s="17" t="str">
        <f aca="false">IF(OR(C1658&lt;&gt;"Scarico",D1658="",F1658="",B1658=""),"",D1658*(F1658-IFERROR(INDEX(Prodotti!$F$5:$F$504,MATCH(B1658,Prodotti!$A$5:$A$504,0)),0)))</f>
        <v/>
      </c>
      <c r="K1658" s="19" t="str">
        <f aca="false">IF(B1658="","",IF(ISNA(MATCH(B1658,Prodotti!$A$5:$A$504,0)),"Codice non trovato",IF(OR(C1658="",D1658=""),"Manca tipo o quantità",IF(C1658="Scarico",IF(SUMIFS($D$5:D1658,$B$5:B1658,B1658,$C$5:C1658,"Carico")-SUMIFS($D$5:D1658,$B$5:B1658,B1658,$C$5:C1658,"Scarico")&lt;0,"Giacenza insufficiente",""),""))))</f>
        <v/>
      </c>
    </row>
    <row r="1659" customFormat="false" ht="15" hidden="false" customHeight="false" outlineLevel="0" collapsed="false">
      <c r="A1659" s="18"/>
      <c r="B1659" s="12"/>
      <c r="C1659" s="13"/>
      <c r="D1659" s="13"/>
      <c r="E1659" s="12"/>
      <c r="F1659" s="14"/>
      <c r="G1659" s="12"/>
      <c r="H1659" s="19" t="str">
        <f aca="false">IF(B1659="","",IFERROR(INDEX(Prodotti!$B$5:$B$504,MATCH(B1659,Prodotti!$A$5:$A$504,0)),"Codice non trovato"))</f>
        <v/>
      </c>
      <c r="I1659" s="17" t="str">
        <f aca="false">IF(OR(D1659="",F1659=""),"",D1659*F1659)</f>
        <v/>
      </c>
      <c r="J1659" s="17" t="str">
        <f aca="false">IF(OR(C1659&lt;&gt;"Scarico",D1659="",F1659="",B1659=""),"",D1659*(F1659-IFERROR(INDEX(Prodotti!$F$5:$F$504,MATCH(B1659,Prodotti!$A$5:$A$504,0)),0)))</f>
        <v/>
      </c>
      <c r="K1659" s="19" t="str">
        <f aca="false">IF(B1659="","",IF(ISNA(MATCH(B1659,Prodotti!$A$5:$A$504,0)),"Codice non trovato",IF(OR(C1659="",D1659=""),"Manca tipo o quantità",IF(C1659="Scarico",IF(SUMIFS($D$5:D1659,$B$5:B1659,B1659,$C$5:C1659,"Carico")-SUMIFS($D$5:D1659,$B$5:B1659,B1659,$C$5:C1659,"Scarico")&lt;0,"Giacenza insufficiente",""),""))))</f>
        <v/>
      </c>
    </row>
    <row r="1660" customFormat="false" ht="15" hidden="false" customHeight="false" outlineLevel="0" collapsed="false">
      <c r="A1660" s="18"/>
      <c r="B1660" s="12"/>
      <c r="C1660" s="13"/>
      <c r="D1660" s="13"/>
      <c r="E1660" s="12"/>
      <c r="F1660" s="14"/>
      <c r="G1660" s="12"/>
      <c r="H1660" s="19" t="str">
        <f aca="false">IF(B1660="","",IFERROR(INDEX(Prodotti!$B$5:$B$504,MATCH(B1660,Prodotti!$A$5:$A$504,0)),"Codice non trovato"))</f>
        <v/>
      </c>
      <c r="I1660" s="17" t="str">
        <f aca="false">IF(OR(D1660="",F1660=""),"",D1660*F1660)</f>
        <v/>
      </c>
      <c r="J1660" s="17" t="str">
        <f aca="false">IF(OR(C1660&lt;&gt;"Scarico",D1660="",F1660="",B1660=""),"",D1660*(F1660-IFERROR(INDEX(Prodotti!$F$5:$F$504,MATCH(B1660,Prodotti!$A$5:$A$504,0)),0)))</f>
        <v/>
      </c>
      <c r="K1660" s="19" t="str">
        <f aca="false">IF(B1660="","",IF(ISNA(MATCH(B1660,Prodotti!$A$5:$A$504,0)),"Codice non trovato",IF(OR(C1660="",D1660=""),"Manca tipo o quantità",IF(C1660="Scarico",IF(SUMIFS($D$5:D1660,$B$5:B1660,B1660,$C$5:C1660,"Carico")-SUMIFS($D$5:D1660,$B$5:B1660,B1660,$C$5:C1660,"Scarico")&lt;0,"Giacenza insufficiente",""),""))))</f>
        <v/>
      </c>
    </row>
    <row r="1661" customFormat="false" ht="15" hidden="false" customHeight="false" outlineLevel="0" collapsed="false">
      <c r="A1661" s="18"/>
      <c r="B1661" s="12"/>
      <c r="C1661" s="13"/>
      <c r="D1661" s="13"/>
      <c r="E1661" s="12"/>
      <c r="F1661" s="14"/>
      <c r="G1661" s="12"/>
      <c r="H1661" s="19" t="str">
        <f aca="false">IF(B1661="","",IFERROR(INDEX(Prodotti!$B$5:$B$504,MATCH(B1661,Prodotti!$A$5:$A$504,0)),"Codice non trovato"))</f>
        <v/>
      </c>
      <c r="I1661" s="17" t="str">
        <f aca="false">IF(OR(D1661="",F1661=""),"",D1661*F1661)</f>
        <v/>
      </c>
      <c r="J1661" s="17" t="str">
        <f aca="false">IF(OR(C1661&lt;&gt;"Scarico",D1661="",F1661="",B1661=""),"",D1661*(F1661-IFERROR(INDEX(Prodotti!$F$5:$F$504,MATCH(B1661,Prodotti!$A$5:$A$504,0)),0)))</f>
        <v/>
      </c>
      <c r="K1661" s="19" t="str">
        <f aca="false">IF(B1661="","",IF(ISNA(MATCH(B1661,Prodotti!$A$5:$A$504,0)),"Codice non trovato",IF(OR(C1661="",D1661=""),"Manca tipo o quantità",IF(C1661="Scarico",IF(SUMIFS($D$5:D1661,$B$5:B1661,B1661,$C$5:C1661,"Carico")-SUMIFS($D$5:D1661,$B$5:B1661,B1661,$C$5:C1661,"Scarico")&lt;0,"Giacenza insufficiente",""),""))))</f>
        <v/>
      </c>
    </row>
    <row r="1662" customFormat="false" ht="15" hidden="false" customHeight="false" outlineLevel="0" collapsed="false">
      <c r="A1662" s="18"/>
      <c r="B1662" s="12"/>
      <c r="C1662" s="13"/>
      <c r="D1662" s="13"/>
      <c r="E1662" s="12"/>
      <c r="F1662" s="14"/>
      <c r="G1662" s="12"/>
      <c r="H1662" s="19" t="str">
        <f aca="false">IF(B1662="","",IFERROR(INDEX(Prodotti!$B$5:$B$504,MATCH(B1662,Prodotti!$A$5:$A$504,0)),"Codice non trovato"))</f>
        <v/>
      </c>
      <c r="I1662" s="17" t="str">
        <f aca="false">IF(OR(D1662="",F1662=""),"",D1662*F1662)</f>
        <v/>
      </c>
      <c r="J1662" s="17" t="str">
        <f aca="false">IF(OR(C1662&lt;&gt;"Scarico",D1662="",F1662="",B1662=""),"",D1662*(F1662-IFERROR(INDEX(Prodotti!$F$5:$F$504,MATCH(B1662,Prodotti!$A$5:$A$504,0)),0)))</f>
        <v/>
      </c>
      <c r="K1662" s="19" t="str">
        <f aca="false">IF(B1662="","",IF(ISNA(MATCH(B1662,Prodotti!$A$5:$A$504,0)),"Codice non trovato",IF(OR(C1662="",D1662=""),"Manca tipo o quantità",IF(C1662="Scarico",IF(SUMIFS($D$5:D1662,$B$5:B1662,B1662,$C$5:C1662,"Carico")-SUMIFS($D$5:D1662,$B$5:B1662,B1662,$C$5:C1662,"Scarico")&lt;0,"Giacenza insufficiente",""),""))))</f>
        <v/>
      </c>
    </row>
    <row r="1663" customFormat="false" ht="15" hidden="false" customHeight="false" outlineLevel="0" collapsed="false">
      <c r="A1663" s="18"/>
      <c r="B1663" s="12"/>
      <c r="C1663" s="13"/>
      <c r="D1663" s="13"/>
      <c r="E1663" s="12"/>
      <c r="F1663" s="14"/>
      <c r="G1663" s="12"/>
      <c r="H1663" s="19" t="str">
        <f aca="false">IF(B1663="","",IFERROR(INDEX(Prodotti!$B$5:$B$504,MATCH(B1663,Prodotti!$A$5:$A$504,0)),"Codice non trovato"))</f>
        <v/>
      </c>
      <c r="I1663" s="17" t="str">
        <f aca="false">IF(OR(D1663="",F1663=""),"",D1663*F1663)</f>
        <v/>
      </c>
      <c r="J1663" s="17" t="str">
        <f aca="false">IF(OR(C1663&lt;&gt;"Scarico",D1663="",F1663="",B1663=""),"",D1663*(F1663-IFERROR(INDEX(Prodotti!$F$5:$F$504,MATCH(B1663,Prodotti!$A$5:$A$504,0)),0)))</f>
        <v/>
      </c>
      <c r="K1663" s="19" t="str">
        <f aca="false">IF(B1663="","",IF(ISNA(MATCH(B1663,Prodotti!$A$5:$A$504,0)),"Codice non trovato",IF(OR(C1663="",D1663=""),"Manca tipo o quantità",IF(C1663="Scarico",IF(SUMIFS($D$5:D1663,$B$5:B1663,B1663,$C$5:C1663,"Carico")-SUMIFS($D$5:D1663,$B$5:B1663,B1663,$C$5:C1663,"Scarico")&lt;0,"Giacenza insufficiente",""),""))))</f>
        <v/>
      </c>
    </row>
    <row r="1664" customFormat="false" ht="15" hidden="false" customHeight="false" outlineLevel="0" collapsed="false">
      <c r="A1664" s="18"/>
      <c r="B1664" s="12"/>
      <c r="C1664" s="13"/>
      <c r="D1664" s="13"/>
      <c r="E1664" s="12"/>
      <c r="F1664" s="14"/>
      <c r="G1664" s="12"/>
      <c r="H1664" s="19" t="str">
        <f aca="false">IF(B1664="","",IFERROR(INDEX(Prodotti!$B$5:$B$504,MATCH(B1664,Prodotti!$A$5:$A$504,0)),"Codice non trovato"))</f>
        <v/>
      </c>
      <c r="I1664" s="17" t="str">
        <f aca="false">IF(OR(D1664="",F1664=""),"",D1664*F1664)</f>
        <v/>
      </c>
      <c r="J1664" s="17" t="str">
        <f aca="false">IF(OR(C1664&lt;&gt;"Scarico",D1664="",F1664="",B1664=""),"",D1664*(F1664-IFERROR(INDEX(Prodotti!$F$5:$F$504,MATCH(B1664,Prodotti!$A$5:$A$504,0)),0)))</f>
        <v/>
      </c>
      <c r="K1664" s="19" t="str">
        <f aca="false">IF(B1664="","",IF(ISNA(MATCH(B1664,Prodotti!$A$5:$A$504,0)),"Codice non trovato",IF(OR(C1664="",D1664=""),"Manca tipo o quantità",IF(C1664="Scarico",IF(SUMIFS($D$5:D1664,$B$5:B1664,B1664,$C$5:C1664,"Carico")-SUMIFS($D$5:D1664,$B$5:B1664,B1664,$C$5:C1664,"Scarico")&lt;0,"Giacenza insufficiente",""),""))))</f>
        <v/>
      </c>
    </row>
    <row r="1665" customFormat="false" ht="15" hidden="false" customHeight="false" outlineLevel="0" collapsed="false">
      <c r="A1665" s="18"/>
      <c r="B1665" s="12"/>
      <c r="C1665" s="13"/>
      <c r="D1665" s="13"/>
      <c r="E1665" s="12"/>
      <c r="F1665" s="14"/>
      <c r="G1665" s="12"/>
      <c r="H1665" s="19" t="str">
        <f aca="false">IF(B1665="","",IFERROR(INDEX(Prodotti!$B$5:$B$504,MATCH(B1665,Prodotti!$A$5:$A$504,0)),"Codice non trovato"))</f>
        <v/>
      </c>
      <c r="I1665" s="17" t="str">
        <f aca="false">IF(OR(D1665="",F1665=""),"",D1665*F1665)</f>
        <v/>
      </c>
      <c r="J1665" s="17" t="str">
        <f aca="false">IF(OR(C1665&lt;&gt;"Scarico",D1665="",F1665="",B1665=""),"",D1665*(F1665-IFERROR(INDEX(Prodotti!$F$5:$F$504,MATCH(B1665,Prodotti!$A$5:$A$504,0)),0)))</f>
        <v/>
      </c>
      <c r="K1665" s="19" t="str">
        <f aca="false">IF(B1665="","",IF(ISNA(MATCH(B1665,Prodotti!$A$5:$A$504,0)),"Codice non trovato",IF(OR(C1665="",D1665=""),"Manca tipo o quantità",IF(C1665="Scarico",IF(SUMIFS($D$5:D1665,$B$5:B1665,B1665,$C$5:C1665,"Carico")-SUMIFS($D$5:D1665,$B$5:B1665,B1665,$C$5:C1665,"Scarico")&lt;0,"Giacenza insufficiente",""),""))))</f>
        <v/>
      </c>
    </row>
    <row r="1666" customFormat="false" ht="15" hidden="false" customHeight="false" outlineLevel="0" collapsed="false">
      <c r="A1666" s="18"/>
      <c r="B1666" s="12"/>
      <c r="C1666" s="13"/>
      <c r="D1666" s="13"/>
      <c r="E1666" s="12"/>
      <c r="F1666" s="14"/>
      <c r="G1666" s="12"/>
      <c r="H1666" s="19" t="str">
        <f aca="false">IF(B1666="","",IFERROR(INDEX(Prodotti!$B$5:$B$504,MATCH(B1666,Prodotti!$A$5:$A$504,0)),"Codice non trovato"))</f>
        <v/>
      </c>
      <c r="I1666" s="17" t="str">
        <f aca="false">IF(OR(D1666="",F1666=""),"",D1666*F1666)</f>
        <v/>
      </c>
      <c r="J1666" s="17" t="str">
        <f aca="false">IF(OR(C1666&lt;&gt;"Scarico",D1666="",F1666="",B1666=""),"",D1666*(F1666-IFERROR(INDEX(Prodotti!$F$5:$F$504,MATCH(B1666,Prodotti!$A$5:$A$504,0)),0)))</f>
        <v/>
      </c>
      <c r="K1666" s="19" t="str">
        <f aca="false">IF(B1666="","",IF(ISNA(MATCH(B1666,Prodotti!$A$5:$A$504,0)),"Codice non trovato",IF(OR(C1666="",D1666=""),"Manca tipo o quantità",IF(C1666="Scarico",IF(SUMIFS($D$5:D1666,$B$5:B1666,B1666,$C$5:C1666,"Carico")-SUMIFS($D$5:D1666,$B$5:B1666,B1666,$C$5:C1666,"Scarico")&lt;0,"Giacenza insufficiente",""),""))))</f>
        <v/>
      </c>
    </row>
    <row r="1667" customFormat="false" ht="15" hidden="false" customHeight="false" outlineLevel="0" collapsed="false">
      <c r="A1667" s="18"/>
      <c r="B1667" s="12"/>
      <c r="C1667" s="13"/>
      <c r="D1667" s="13"/>
      <c r="E1667" s="12"/>
      <c r="F1667" s="14"/>
      <c r="G1667" s="12"/>
      <c r="H1667" s="19" t="str">
        <f aca="false">IF(B1667="","",IFERROR(INDEX(Prodotti!$B$5:$B$504,MATCH(B1667,Prodotti!$A$5:$A$504,0)),"Codice non trovato"))</f>
        <v/>
      </c>
      <c r="I1667" s="17" t="str">
        <f aca="false">IF(OR(D1667="",F1667=""),"",D1667*F1667)</f>
        <v/>
      </c>
      <c r="J1667" s="17" t="str">
        <f aca="false">IF(OR(C1667&lt;&gt;"Scarico",D1667="",F1667="",B1667=""),"",D1667*(F1667-IFERROR(INDEX(Prodotti!$F$5:$F$504,MATCH(B1667,Prodotti!$A$5:$A$504,0)),0)))</f>
        <v/>
      </c>
      <c r="K1667" s="19" t="str">
        <f aca="false">IF(B1667="","",IF(ISNA(MATCH(B1667,Prodotti!$A$5:$A$504,0)),"Codice non trovato",IF(OR(C1667="",D1667=""),"Manca tipo o quantità",IF(C1667="Scarico",IF(SUMIFS($D$5:D1667,$B$5:B1667,B1667,$C$5:C1667,"Carico")-SUMIFS($D$5:D1667,$B$5:B1667,B1667,$C$5:C1667,"Scarico")&lt;0,"Giacenza insufficiente",""),""))))</f>
        <v/>
      </c>
    </row>
    <row r="1668" customFormat="false" ht="15" hidden="false" customHeight="false" outlineLevel="0" collapsed="false">
      <c r="A1668" s="18"/>
      <c r="B1668" s="12"/>
      <c r="C1668" s="13"/>
      <c r="D1668" s="13"/>
      <c r="E1668" s="12"/>
      <c r="F1668" s="14"/>
      <c r="G1668" s="12"/>
      <c r="H1668" s="19" t="str">
        <f aca="false">IF(B1668="","",IFERROR(INDEX(Prodotti!$B$5:$B$504,MATCH(B1668,Prodotti!$A$5:$A$504,0)),"Codice non trovato"))</f>
        <v/>
      </c>
      <c r="I1668" s="17" t="str">
        <f aca="false">IF(OR(D1668="",F1668=""),"",D1668*F1668)</f>
        <v/>
      </c>
      <c r="J1668" s="17" t="str">
        <f aca="false">IF(OR(C1668&lt;&gt;"Scarico",D1668="",F1668="",B1668=""),"",D1668*(F1668-IFERROR(INDEX(Prodotti!$F$5:$F$504,MATCH(B1668,Prodotti!$A$5:$A$504,0)),0)))</f>
        <v/>
      </c>
      <c r="K1668" s="19" t="str">
        <f aca="false">IF(B1668="","",IF(ISNA(MATCH(B1668,Prodotti!$A$5:$A$504,0)),"Codice non trovato",IF(OR(C1668="",D1668=""),"Manca tipo o quantità",IF(C1668="Scarico",IF(SUMIFS($D$5:D1668,$B$5:B1668,B1668,$C$5:C1668,"Carico")-SUMIFS($D$5:D1668,$B$5:B1668,B1668,$C$5:C1668,"Scarico")&lt;0,"Giacenza insufficiente",""),""))))</f>
        <v/>
      </c>
    </row>
    <row r="1669" customFormat="false" ht="15" hidden="false" customHeight="false" outlineLevel="0" collapsed="false">
      <c r="A1669" s="18"/>
      <c r="B1669" s="12"/>
      <c r="C1669" s="13"/>
      <c r="D1669" s="13"/>
      <c r="E1669" s="12"/>
      <c r="F1669" s="14"/>
      <c r="G1669" s="12"/>
      <c r="H1669" s="19" t="str">
        <f aca="false">IF(B1669="","",IFERROR(INDEX(Prodotti!$B$5:$B$504,MATCH(B1669,Prodotti!$A$5:$A$504,0)),"Codice non trovato"))</f>
        <v/>
      </c>
      <c r="I1669" s="17" t="str">
        <f aca="false">IF(OR(D1669="",F1669=""),"",D1669*F1669)</f>
        <v/>
      </c>
      <c r="J1669" s="17" t="str">
        <f aca="false">IF(OR(C1669&lt;&gt;"Scarico",D1669="",F1669="",B1669=""),"",D1669*(F1669-IFERROR(INDEX(Prodotti!$F$5:$F$504,MATCH(B1669,Prodotti!$A$5:$A$504,0)),0)))</f>
        <v/>
      </c>
      <c r="K1669" s="19" t="str">
        <f aca="false">IF(B1669="","",IF(ISNA(MATCH(B1669,Prodotti!$A$5:$A$504,0)),"Codice non trovato",IF(OR(C1669="",D1669=""),"Manca tipo o quantità",IF(C1669="Scarico",IF(SUMIFS($D$5:D1669,$B$5:B1669,B1669,$C$5:C1669,"Carico")-SUMIFS($D$5:D1669,$B$5:B1669,B1669,$C$5:C1669,"Scarico")&lt;0,"Giacenza insufficiente",""),""))))</f>
        <v/>
      </c>
    </row>
    <row r="1670" customFormat="false" ht="15" hidden="false" customHeight="false" outlineLevel="0" collapsed="false">
      <c r="A1670" s="18"/>
      <c r="B1670" s="12"/>
      <c r="C1670" s="13"/>
      <c r="D1670" s="13"/>
      <c r="E1670" s="12"/>
      <c r="F1670" s="14"/>
      <c r="G1670" s="12"/>
      <c r="H1670" s="19" t="str">
        <f aca="false">IF(B1670="","",IFERROR(INDEX(Prodotti!$B$5:$B$504,MATCH(B1670,Prodotti!$A$5:$A$504,0)),"Codice non trovato"))</f>
        <v/>
      </c>
      <c r="I1670" s="17" t="str">
        <f aca="false">IF(OR(D1670="",F1670=""),"",D1670*F1670)</f>
        <v/>
      </c>
      <c r="J1670" s="17" t="str">
        <f aca="false">IF(OR(C1670&lt;&gt;"Scarico",D1670="",F1670="",B1670=""),"",D1670*(F1670-IFERROR(INDEX(Prodotti!$F$5:$F$504,MATCH(B1670,Prodotti!$A$5:$A$504,0)),0)))</f>
        <v/>
      </c>
      <c r="K1670" s="19" t="str">
        <f aca="false">IF(B1670="","",IF(ISNA(MATCH(B1670,Prodotti!$A$5:$A$504,0)),"Codice non trovato",IF(OR(C1670="",D1670=""),"Manca tipo o quantità",IF(C1670="Scarico",IF(SUMIFS($D$5:D1670,$B$5:B1670,B1670,$C$5:C1670,"Carico")-SUMIFS($D$5:D1670,$B$5:B1670,B1670,$C$5:C1670,"Scarico")&lt;0,"Giacenza insufficiente",""),""))))</f>
        <v/>
      </c>
    </row>
    <row r="1671" customFormat="false" ht="15" hidden="false" customHeight="false" outlineLevel="0" collapsed="false">
      <c r="A1671" s="18"/>
      <c r="B1671" s="12"/>
      <c r="C1671" s="13"/>
      <c r="D1671" s="13"/>
      <c r="E1671" s="12"/>
      <c r="F1671" s="14"/>
      <c r="G1671" s="12"/>
      <c r="H1671" s="19" t="str">
        <f aca="false">IF(B1671="","",IFERROR(INDEX(Prodotti!$B$5:$B$504,MATCH(B1671,Prodotti!$A$5:$A$504,0)),"Codice non trovato"))</f>
        <v/>
      </c>
      <c r="I1671" s="17" t="str">
        <f aca="false">IF(OR(D1671="",F1671=""),"",D1671*F1671)</f>
        <v/>
      </c>
      <c r="J1671" s="17" t="str">
        <f aca="false">IF(OR(C1671&lt;&gt;"Scarico",D1671="",F1671="",B1671=""),"",D1671*(F1671-IFERROR(INDEX(Prodotti!$F$5:$F$504,MATCH(B1671,Prodotti!$A$5:$A$504,0)),0)))</f>
        <v/>
      </c>
      <c r="K1671" s="19" t="str">
        <f aca="false">IF(B1671="","",IF(ISNA(MATCH(B1671,Prodotti!$A$5:$A$504,0)),"Codice non trovato",IF(OR(C1671="",D1671=""),"Manca tipo o quantità",IF(C1671="Scarico",IF(SUMIFS($D$5:D1671,$B$5:B1671,B1671,$C$5:C1671,"Carico")-SUMIFS($D$5:D1671,$B$5:B1671,B1671,$C$5:C1671,"Scarico")&lt;0,"Giacenza insufficiente",""),""))))</f>
        <v/>
      </c>
    </row>
    <row r="1672" customFormat="false" ht="15" hidden="false" customHeight="false" outlineLevel="0" collapsed="false">
      <c r="A1672" s="18"/>
      <c r="B1672" s="12"/>
      <c r="C1672" s="13"/>
      <c r="D1672" s="13"/>
      <c r="E1672" s="12"/>
      <c r="F1672" s="14"/>
      <c r="G1672" s="12"/>
      <c r="H1672" s="19" t="str">
        <f aca="false">IF(B1672="","",IFERROR(INDEX(Prodotti!$B$5:$B$504,MATCH(B1672,Prodotti!$A$5:$A$504,0)),"Codice non trovato"))</f>
        <v/>
      </c>
      <c r="I1672" s="17" t="str">
        <f aca="false">IF(OR(D1672="",F1672=""),"",D1672*F1672)</f>
        <v/>
      </c>
      <c r="J1672" s="17" t="str">
        <f aca="false">IF(OR(C1672&lt;&gt;"Scarico",D1672="",F1672="",B1672=""),"",D1672*(F1672-IFERROR(INDEX(Prodotti!$F$5:$F$504,MATCH(B1672,Prodotti!$A$5:$A$504,0)),0)))</f>
        <v/>
      </c>
      <c r="K1672" s="19" t="str">
        <f aca="false">IF(B1672="","",IF(ISNA(MATCH(B1672,Prodotti!$A$5:$A$504,0)),"Codice non trovato",IF(OR(C1672="",D1672=""),"Manca tipo o quantità",IF(C1672="Scarico",IF(SUMIFS($D$5:D1672,$B$5:B1672,B1672,$C$5:C1672,"Carico")-SUMIFS($D$5:D1672,$B$5:B1672,B1672,$C$5:C1672,"Scarico")&lt;0,"Giacenza insufficiente",""),""))))</f>
        <v/>
      </c>
    </row>
    <row r="1673" customFormat="false" ht="15" hidden="false" customHeight="false" outlineLevel="0" collapsed="false">
      <c r="A1673" s="18"/>
      <c r="B1673" s="12"/>
      <c r="C1673" s="13"/>
      <c r="D1673" s="13"/>
      <c r="E1673" s="12"/>
      <c r="F1673" s="14"/>
      <c r="G1673" s="12"/>
      <c r="H1673" s="19" t="str">
        <f aca="false">IF(B1673="","",IFERROR(INDEX(Prodotti!$B$5:$B$504,MATCH(B1673,Prodotti!$A$5:$A$504,0)),"Codice non trovato"))</f>
        <v/>
      </c>
      <c r="I1673" s="17" t="str">
        <f aca="false">IF(OR(D1673="",F1673=""),"",D1673*F1673)</f>
        <v/>
      </c>
      <c r="J1673" s="17" t="str">
        <f aca="false">IF(OR(C1673&lt;&gt;"Scarico",D1673="",F1673="",B1673=""),"",D1673*(F1673-IFERROR(INDEX(Prodotti!$F$5:$F$504,MATCH(B1673,Prodotti!$A$5:$A$504,0)),0)))</f>
        <v/>
      </c>
      <c r="K1673" s="19" t="str">
        <f aca="false">IF(B1673="","",IF(ISNA(MATCH(B1673,Prodotti!$A$5:$A$504,0)),"Codice non trovato",IF(OR(C1673="",D1673=""),"Manca tipo o quantità",IF(C1673="Scarico",IF(SUMIFS($D$5:D1673,$B$5:B1673,B1673,$C$5:C1673,"Carico")-SUMIFS($D$5:D1673,$B$5:B1673,B1673,$C$5:C1673,"Scarico")&lt;0,"Giacenza insufficiente",""),""))))</f>
        <v/>
      </c>
    </row>
    <row r="1674" customFormat="false" ht="15" hidden="false" customHeight="false" outlineLevel="0" collapsed="false">
      <c r="A1674" s="18"/>
      <c r="B1674" s="12"/>
      <c r="C1674" s="13"/>
      <c r="D1674" s="13"/>
      <c r="E1674" s="12"/>
      <c r="F1674" s="14"/>
      <c r="G1674" s="12"/>
      <c r="H1674" s="19" t="str">
        <f aca="false">IF(B1674="","",IFERROR(INDEX(Prodotti!$B$5:$B$504,MATCH(B1674,Prodotti!$A$5:$A$504,0)),"Codice non trovato"))</f>
        <v/>
      </c>
      <c r="I1674" s="17" t="str">
        <f aca="false">IF(OR(D1674="",F1674=""),"",D1674*F1674)</f>
        <v/>
      </c>
      <c r="J1674" s="17" t="str">
        <f aca="false">IF(OR(C1674&lt;&gt;"Scarico",D1674="",F1674="",B1674=""),"",D1674*(F1674-IFERROR(INDEX(Prodotti!$F$5:$F$504,MATCH(B1674,Prodotti!$A$5:$A$504,0)),0)))</f>
        <v/>
      </c>
      <c r="K1674" s="19" t="str">
        <f aca="false">IF(B1674="","",IF(ISNA(MATCH(B1674,Prodotti!$A$5:$A$504,0)),"Codice non trovato",IF(OR(C1674="",D1674=""),"Manca tipo o quantità",IF(C1674="Scarico",IF(SUMIFS($D$5:D1674,$B$5:B1674,B1674,$C$5:C1674,"Carico")-SUMIFS($D$5:D1674,$B$5:B1674,B1674,$C$5:C1674,"Scarico")&lt;0,"Giacenza insufficiente",""),""))))</f>
        <v/>
      </c>
    </row>
    <row r="1675" customFormat="false" ht="15" hidden="false" customHeight="false" outlineLevel="0" collapsed="false">
      <c r="A1675" s="18"/>
      <c r="B1675" s="12"/>
      <c r="C1675" s="13"/>
      <c r="D1675" s="13"/>
      <c r="E1675" s="12"/>
      <c r="F1675" s="14"/>
      <c r="G1675" s="12"/>
      <c r="H1675" s="19" t="str">
        <f aca="false">IF(B1675="","",IFERROR(INDEX(Prodotti!$B$5:$B$504,MATCH(B1675,Prodotti!$A$5:$A$504,0)),"Codice non trovato"))</f>
        <v/>
      </c>
      <c r="I1675" s="17" t="str">
        <f aca="false">IF(OR(D1675="",F1675=""),"",D1675*F1675)</f>
        <v/>
      </c>
      <c r="J1675" s="17" t="str">
        <f aca="false">IF(OR(C1675&lt;&gt;"Scarico",D1675="",F1675="",B1675=""),"",D1675*(F1675-IFERROR(INDEX(Prodotti!$F$5:$F$504,MATCH(B1675,Prodotti!$A$5:$A$504,0)),0)))</f>
        <v/>
      </c>
      <c r="K1675" s="19" t="str">
        <f aca="false">IF(B1675="","",IF(ISNA(MATCH(B1675,Prodotti!$A$5:$A$504,0)),"Codice non trovato",IF(OR(C1675="",D1675=""),"Manca tipo o quantità",IF(C1675="Scarico",IF(SUMIFS($D$5:D1675,$B$5:B1675,B1675,$C$5:C1675,"Carico")-SUMIFS($D$5:D1675,$B$5:B1675,B1675,$C$5:C1675,"Scarico")&lt;0,"Giacenza insufficiente",""),""))))</f>
        <v/>
      </c>
    </row>
    <row r="1676" customFormat="false" ht="15" hidden="false" customHeight="false" outlineLevel="0" collapsed="false">
      <c r="A1676" s="18"/>
      <c r="B1676" s="12"/>
      <c r="C1676" s="13"/>
      <c r="D1676" s="13"/>
      <c r="E1676" s="12"/>
      <c r="F1676" s="14"/>
      <c r="G1676" s="12"/>
      <c r="H1676" s="19" t="str">
        <f aca="false">IF(B1676="","",IFERROR(INDEX(Prodotti!$B$5:$B$504,MATCH(B1676,Prodotti!$A$5:$A$504,0)),"Codice non trovato"))</f>
        <v/>
      </c>
      <c r="I1676" s="17" t="str">
        <f aca="false">IF(OR(D1676="",F1676=""),"",D1676*F1676)</f>
        <v/>
      </c>
      <c r="J1676" s="17" t="str">
        <f aca="false">IF(OR(C1676&lt;&gt;"Scarico",D1676="",F1676="",B1676=""),"",D1676*(F1676-IFERROR(INDEX(Prodotti!$F$5:$F$504,MATCH(B1676,Prodotti!$A$5:$A$504,0)),0)))</f>
        <v/>
      </c>
      <c r="K1676" s="19" t="str">
        <f aca="false">IF(B1676="","",IF(ISNA(MATCH(B1676,Prodotti!$A$5:$A$504,0)),"Codice non trovato",IF(OR(C1676="",D1676=""),"Manca tipo o quantità",IF(C1676="Scarico",IF(SUMIFS($D$5:D1676,$B$5:B1676,B1676,$C$5:C1676,"Carico")-SUMIFS($D$5:D1676,$B$5:B1676,B1676,$C$5:C1676,"Scarico")&lt;0,"Giacenza insufficiente",""),""))))</f>
        <v/>
      </c>
    </row>
    <row r="1677" customFormat="false" ht="15" hidden="false" customHeight="false" outlineLevel="0" collapsed="false">
      <c r="A1677" s="18"/>
      <c r="B1677" s="12"/>
      <c r="C1677" s="13"/>
      <c r="D1677" s="13"/>
      <c r="E1677" s="12"/>
      <c r="F1677" s="14"/>
      <c r="G1677" s="12"/>
      <c r="H1677" s="19" t="str">
        <f aca="false">IF(B1677="","",IFERROR(INDEX(Prodotti!$B$5:$B$504,MATCH(B1677,Prodotti!$A$5:$A$504,0)),"Codice non trovato"))</f>
        <v/>
      </c>
      <c r="I1677" s="17" t="str">
        <f aca="false">IF(OR(D1677="",F1677=""),"",D1677*F1677)</f>
        <v/>
      </c>
      <c r="J1677" s="17" t="str">
        <f aca="false">IF(OR(C1677&lt;&gt;"Scarico",D1677="",F1677="",B1677=""),"",D1677*(F1677-IFERROR(INDEX(Prodotti!$F$5:$F$504,MATCH(B1677,Prodotti!$A$5:$A$504,0)),0)))</f>
        <v/>
      </c>
      <c r="K1677" s="19" t="str">
        <f aca="false">IF(B1677="","",IF(ISNA(MATCH(B1677,Prodotti!$A$5:$A$504,0)),"Codice non trovato",IF(OR(C1677="",D1677=""),"Manca tipo o quantità",IF(C1677="Scarico",IF(SUMIFS($D$5:D1677,$B$5:B1677,B1677,$C$5:C1677,"Carico")-SUMIFS($D$5:D1677,$B$5:B1677,B1677,$C$5:C1677,"Scarico")&lt;0,"Giacenza insufficiente",""),""))))</f>
        <v/>
      </c>
    </row>
    <row r="1678" customFormat="false" ht="15" hidden="false" customHeight="false" outlineLevel="0" collapsed="false">
      <c r="A1678" s="18"/>
      <c r="B1678" s="12"/>
      <c r="C1678" s="13"/>
      <c r="D1678" s="13"/>
      <c r="E1678" s="12"/>
      <c r="F1678" s="14"/>
      <c r="G1678" s="12"/>
      <c r="H1678" s="19" t="str">
        <f aca="false">IF(B1678="","",IFERROR(INDEX(Prodotti!$B$5:$B$504,MATCH(B1678,Prodotti!$A$5:$A$504,0)),"Codice non trovato"))</f>
        <v/>
      </c>
      <c r="I1678" s="17" t="str">
        <f aca="false">IF(OR(D1678="",F1678=""),"",D1678*F1678)</f>
        <v/>
      </c>
      <c r="J1678" s="17" t="str">
        <f aca="false">IF(OR(C1678&lt;&gt;"Scarico",D1678="",F1678="",B1678=""),"",D1678*(F1678-IFERROR(INDEX(Prodotti!$F$5:$F$504,MATCH(B1678,Prodotti!$A$5:$A$504,0)),0)))</f>
        <v/>
      </c>
      <c r="K1678" s="19" t="str">
        <f aca="false">IF(B1678="","",IF(ISNA(MATCH(B1678,Prodotti!$A$5:$A$504,0)),"Codice non trovato",IF(OR(C1678="",D1678=""),"Manca tipo o quantità",IF(C1678="Scarico",IF(SUMIFS($D$5:D1678,$B$5:B1678,B1678,$C$5:C1678,"Carico")-SUMIFS($D$5:D1678,$B$5:B1678,B1678,$C$5:C1678,"Scarico")&lt;0,"Giacenza insufficiente",""),""))))</f>
        <v/>
      </c>
    </row>
    <row r="1679" customFormat="false" ht="15" hidden="false" customHeight="false" outlineLevel="0" collapsed="false">
      <c r="A1679" s="18"/>
      <c r="B1679" s="12"/>
      <c r="C1679" s="13"/>
      <c r="D1679" s="13"/>
      <c r="E1679" s="12"/>
      <c r="F1679" s="14"/>
      <c r="G1679" s="12"/>
      <c r="H1679" s="19" t="str">
        <f aca="false">IF(B1679="","",IFERROR(INDEX(Prodotti!$B$5:$B$504,MATCH(B1679,Prodotti!$A$5:$A$504,0)),"Codice non trovato"))</f>
        <v/>
      </c>
      <c r="I1679" s="17" t="str">
        <f aca="false">IF(OR(D1679="",F1679=""),"",D1679*F1679)</f>
        <v/>
      </c>
      <c r="J1679" s="17" t="str">
        <f aca="false">IF(OR(C1679&lt;&gt;"Scarico",D1679="",F1679="",B1679=""),"",D1679*(F1679-IFERROR(INDEX(Prodotti!$F$5:$F$504,MATCH(B1679,Prodotti!$A$5:$A$504,0)),0)))</f>
        <v/>
      </c>
      <c r="K1679" s="19" t="str">
        <f aca="false">IF(B1679="","",IF(ISNA(MATCH(B1679,Prodotti!$A$5:$A$504,0)),"Codice non trovato",IF(OR(C1679="",D1679=""),"Manca tipo o quantità",IF(C1679="Scarico",IF(SUMIFS($D$5:D1679,$B$5:B1679,B1679,$C$5:C1679,"Carico")-SUMIFS($D$5:D1679,$B$5:B1679,B1679,$C$5:C1679,"Scarico")&lt;0,"Giacenza insufficiente",""),""))))</f>
        <v/>
      </c>
    </row>
    <row r="1680" customFormat="false" ht="15" hidden="false" customHeight="false" outlineLevel="0" collapsed="false">
      <c r="A1680" s="18"/>
      <c r="B1680" s="12"/>
      <c r="C1680" s="13"/>
      <c r="D1680" s="13"/>
      <c r="E1680" s="12"/>
      <c r="F1680" s="14"/>
      <c r="G1680" s="12"/>
      <c r="H1680" s="19" t="str">
        <f aca="false">IF(B1680="","",IFERROR(INDEX(Prodotti!$B$5:$B$504,MATCH(B1680,Prodotti!$A$5:$A$504,0)),"Codice non trovato"))</f>
        <v/>
      </c>
      <c r="I1680" s="17" t="str">
        <f aca="false">IF(OR(D1680="",F1680=""),"",D1680*F1680)</f>
        <v/>
      </c>
      <c r="J1680" s="17" t="str">
        <f aca="false">IF(OR(C1680&lt;&gt;"Scarico",D1680="",F1680="",B1680=""),"",D1680*(F1680-IFERROR(INDEX(Prodotti!$F$5:$F$504,MATCH(B1680,Prodotti!$A$5:$A$504,0)),0)))</f>
        <v/>
      </c>
      <c r="K1680" s="19" t="str">
        <f aca="false">IF(B1680="","",IF(ISNA(MATCH(B1680,Prodotti!$A$5:$A$504,0)),"Codice non trovato",IF(OR(C1680="",D1680=""),"Manca tipo o quantità",IF(C1680="Scarico",IF(SUMIFS($D$5:D1680,$B$5:B1680,B1680,$C$5:C1680,"Carico")-SUMIFS($D$5:D1680,$B$5:B1680,B1680,$C$5:C1680,"Scarico")&lt;0,"Giacenza insufficiente",""),""))))</f>
        <v/>
      </c>
    </row>
    <row r="1681" customFormat="false" ht="15" hidden="false" customHeight="false" outlineLevel="0" collapsed="false">
      <c r="A1681" s="18"/>
      <c r="B1681" s="12"/>
      <c r="C1681" s="13"/>
      <c r="D1681" s="13"/>
      <c r="E1681" s="12"/>
      <c r="F1681" s="14"/>
      <c r="G1681" s="12"/>
      <c r="H1681" s="19" t="str">
        <f aca="false">IF(B1681="","",IFERROR(INDEX(Prodotti!$B$5:$B$504,MATCH(B1681,Prodotti!$A$5:$A$504,0)),"Codice non trovato"))</f>
        <v/>
      </c>
      <c r="I1681" s="17" t="str">
        <f aca="false">IF(OR(D1681="",F1681=""),"",D1681*F1681)</f>
        <v/>
      </c>
      <c r="J1681" s="17" t="str">
        <f aca="false">IF(OR(C1681&lt;&gt;"Scarico",D1681="",F1681="",B1681=""),"",D1681*(F1681-IFERROR(INDEX(Prodotti!$F$5:$F$504,MATCH(B1681,Prodotti!$A$5:$A$504,0)),0)))</f>
        <v/>
      </c>
      <c r="K1681" s="19" t="str">
        <f aca="false">IF(B1681="","",IF(ISNA(MATCH(B1681,Prodotti!$A$5:$A$504,0)),"Codice non trovato",IF(OR(C1681="",D1681=""),"Manca tipo o quantità",IF(C1681="Scarico",IF(SUMIFS($D$5:D1681,$B$5:B1681,B1681,$C$5:C1681,"Carico")-SUMIFS($D$5:D1681,$B$5:B1681,B1681,$C$5:C1681,"Scarico")&lt;0,"Giacenza insufficiente",""),""))))</f>
        <v/>
      </c>
    </row>
    <row r="1682" customFormat="false" ht="15" hidden="false" customHeight="false" outlineLevel="0" collapsed="false">
      <c r="A1682" s="18"/>
      <c r="B1682" s="12"/>
      <c r="C1682" s="13"/>
      <c r="D1682" s="13"/>
      <c r="E1682" s="12"/>
      <c r="F1682" s="14"/>
      <c r="G1682" s="12"/>
      <c r="H1682" s="19" t="str">
        <f aca="false">IF(B1682="","",IFERROR(INDEX(Prodotti!$B$5:$B$504,MATCH(B1682,Prodotti!$A$5:$A$504,0)),"Codice non trovato"))</f>
        <v/>
      </c>
      <c r="I1682" s="17" t="str">
        <f aca="false">IF(OR(D1682="",F1682=""),"",D1682*F1682)</f>
        <v/>
      </c>
      <c r="J1682" s="17" t="str">
        <f aca="false">IF(OR(C1682&lt;&gt;"Scarico",D1682="",F1682="",B1682=""),"",D1682*(F1682-IFERROR(INDEX(Prodotti!$F$5:$F$504,MATCH(B1682,Prodotti!$A$5:$A$504,0)),0)))</f>
        <v/>
      </c>
      <c r="K1682" s="19" t="str">
        <f aca="false">IF(B1682="","",IF(ISNA(MATCH(B1682,Prodotti!$A$5:$A$504,0)),"Codice non trovato",IF(OR(C1682="",D1682=""),"Manca tipo o quantità",IF(C1682="Scarico",IF(SUMIFS($D$5:D1682,$B$5:B1682,B1682,$C$5:C1682,"Carico")-SUMIFS($D$5:D1682,$B$5:B1682,B1682,$C$5:C1682,"Scarico")&lt;0,"Giacenza insufficiente",""),""))))</f>
        <v/>
      </c>
    </row>
    <row r="1683" customFormat="false" ht="15" hidden="false" customHeight="false" outlineLevel="0" collapsed="false">
      <c r="A1683" s="18"/>
      <c r="B1683" s="12"/>
      <c r="C1683" s="13"/>
      <c r="D1683" s="13"/>
      <c r="E1683" s="12"/>
      <c r="F1683" s="14"/>
      <c r="G1683" s="12"/>
      <c r="H1683" s="19" t="str">
        <f aca="false">IF(B1683="","",IFERROR(INDEX(Prodotti!$B$5:$B$504,MATCH(B1683,Prodotti!$A$5:$A$504,0)),"Codice non trovato"))</f>
        <v/>
      </c>
      <c r="I1683" s="17" t="str">
        <f aca="false">IF(OR(D1683="",F1683=""),"",D1683*F1683)</f>
        <v/>
      </c>
      <c r="J1683" s="17" t="str">
        <f aca="false">IF(OR(C1683&lt;&gt;"Scarico",D1683="",F1683="",B1683=""),"",D1683*(F1683-IFERROR(INDEX(Prodotti!$F$5:$F$504,MATCH(B1683,Prodotti!$A$5:$A$504,0)),0)))</f>
        <v/>
      </c>
      <c r="K1683" s="19" t="str">
        <f aca="false">IF(B1683="","",IF(ISNA(MATCH(B1683,Prodotti!$A$5:$A$504,0)),"Codice non trovato",IF(OR(C1683="",D1683=""),"Manca tipo o quantità",IF(C1683="Scarico",IF(SUMIFS($D$5:D1683,$B$5:B1683,B1683,$C$5:C1683,"Carico")-SUMIFS($D$5:D1683,$B$5:B1683,B1683,$C$5:C1683,"Scarico")&lt;0,"Giacenza insufficiente",""),""))))</f>
        <v/>
      </c>
    </row>
    <row r="1684" customFormat="false" ht="15" hidden="false" customHeight="false" outlineLevel="0" collapsed="false">
      <c r="A1684" s="18"/>
      <c r="B1684" s="12"/>
      <c r="C1684" s="13"/>
      <c r="D1684" s="13"/>
      <c r="E1684" s="12"/>
      <c r="F1684" s="14"/>
      <c r="G1684" s="12"/>
      <c r="H1684" s="19" t="str">
        <f aca="false">IF(B1684="","",IFERROR(INDEX(Prodotti!$B$5:$B$504,MATCH(B1684,Prodotti!$A$5:$A$504,0)),"Codice non trovato"))</f>
        <v/>
      </c>
      <c r="I1684" s="17" t="str">
        <f aca="false">IF(OR(D1684="",F1684=""),"",D1684*F1684)</f>
        <v/>
      </c>
      <c r="J1684" s="17" t="str">
        <f aca="false">IF(OR(C1684&lt;&gt;"Scarico",D1684="",F1684="",B1684=""),"",D1684*(F1684-IFERROR(INDEX(Prodotti!$F$5:$F$504,MATCH(B1684,Prodotti!$A$5:$A$504,0)),0)))</f>
        <v/>
      </c>
      <c r="K1684" s="19" t="str">
        <f aca="false">IF(B1684="","",IF(ISNA(MATCH(B1684,Prodotti!$A$5:$A$504,0)),"Codice non trovato",IF(OR(C1684="",D1684=""),"Manca tipo o quantità",IF(C1684="Scarico",IF(SUMIFS($D$5:D1684,$B$5:B1684,B1684,$C$5:C1684,"Carico")-SUMIFS($D$5:D1684,$B$5:B1684,B1684,$C$5:C1684,"Scarico")&lt;0,"Giacenza insufficiente",""),""))))</f>
        <v/>
      </c>
    </row>
    <row r="1685" customFormat="false" ht="15" hidden="false" customHeight="false" outlineLevel="0" collapsed="false">
      <c r="A1685" s="18"/>
      <c r="B1685" s="12"/>
      <c r="C1685" s="13"/>
      <c r="D1685" s="13"/>
      <c r="E1685" s="12"/>
      <c r="F1685" s="14"/>
      <c r="G1685" s="12"/>
      <c r="H1685" s="19" t="str">
        <f aca="false">IF(B1685="","",IFERROR(INDEX(Prodotti!$B$5:$B$504,MATCH(B1685,Prodotti!$A$5:$A$504,0)),"Codice non trovato"))</f>
        <v/>
      </c>
      <c r="I1685" s="17" t="str">
        <f aca="false">IF(OR(D1685="",F1685=""),"",D1685*F1685)</f>
        <v/>
      </c>
      <c r="J1685" s="17" t="str">
        <f aca="false">IF(OR(C1685&lt;&gt;"Scarico",D1685="",F1685="",B1685=""),"",D1685*(F1685-IFERROR(INDEX(Prodotti!$F$5:$F$504,MATCH(B1685,Prodotti!$A$5:$A$504,0)),0)))</f>
        <v/>
      </c>
      <c r="K1685" s="19" t="str">
        <f aca="false">IF(B1685="","",IF(ISNA(MATCH(B1685,Prodotti!$A$5:$A$504,0)),"Codice non trovato",IF(OR(C1685="",D1685=""),"Manca tipo o quantità",IF(C1685="Scarico",IF(SUMIFS($D$5:D1685,$B$5:B1685,B1685,$C$5:C1685,"Carico")-SUMIFS($D$5:D1685,$B$5:B1685,B1685,$C$5:C1685,"Scarico")&lt;0,"Giacenza insufficiente",""),""))))</f>
        <v/>
      </c>
    </row>
    <row r="1686" customFormat="false" ht="15" hidden="false" customHeight="false" outlineLevel="0" collapsed="false">
      <c r="A1686" s="18"/>
      <c r="B1686" s="12"/>
      <c r="C1686" s="13"/>
      <c r="D1686" s="13"/>
      <c r="E1686" s="12"/>
      <c r="F1686" s="14"/>
      <c r="G1686" s="12"/>
      <c r="H1686" s="19" t="str">
        <f aca="false">IF(B1686="","",IFERROR(INDEX(Prodotti!$B$5:$B$504,MATCH(B1686,Prodotti!$A$5:$A$504,0)),"Codice non trovato"))</f>
        <v/>
      </c>
      <c r="I1686" s="17" t="str">
        <f aca="false">IF(OR(D1686="",F1686=""),"",D1686*F1686)</f>
        <v/>
      </c>
      <c r="J1686" s="17" t="str">
        <f aca="false">IF(OR(C1686&lt;&gt;"Scarico",D1686="",F1686="",B1686=""),"",D1686*(F1686-IFERROR(INDEX(Prodotti!$F$5:$F$504,MATCH(B1686,Prodotti!$A$5:$A$504,0)),0)))</f>
        <v/>
      </c>
      <c r="K1686" s="19" t="str">
        <f aca="false">IF(B1686="","",IF(ISNA(MATCH(B1686,Prodotti!$A$5:$A$504,0)),"Codice non trovato",IF(OR(C1686="",D1686=""),"Manca tipo o quantità",IF(C1686="Scarico",IF(SUMIFS($D$5:D1686,$B$5:B1686,B1686,$C$5:C1686,"Carico")-SUMIFS($D$5:D1686,$B$5:B1686,B1686,$C$5:C1686,"Scarico")&lt;0,"Giacenza insufficiente",""),""))))</f>
        <v/>
      </c>
    </row>
    <row r="1687" customFormat="false" ht="15" hidden="false" customHeight="false" outlineLevel="0" collapsed="false">
      <c r="A1687" s="18"/>
      <c r="B1687" s="12"/>
      <c r="C1687" s="13"/>
      <c r="D1687" s="13"/>
      <c r="E1687" s="12"/>
      <c r="F1687" s="14"/>
      <c r="G1687" s="12"/>
      <c r="H1687" s="19" t="str">
        <f aca="false">IF(B1687="","",IFERROR(INDEX(Prodotti!$B$5:$B$504,MATCH(B1687,Prodotti!$A$5:$A$504,0)),"Codice non trovato"))</f>
        <v/>
      </c>
      <c r="I1687" s="17" t="str">
        <f aca="false">IF(OR(D1687="",F1687=""),"",D1687*F1687)</f>
        <v/>
      </c>
      <c r="J1687" s="17" t="str">
        <f aca="false">IF(OR(C1687&lt;&gt;"Scarico",D1687="",F1687="",B1687=""),"",D1687*(F1687-IFERROR(INDEX(Prodotti!$F$5:$F$504,MATCH(B1687,Prodotti!$A$5:$A$504,0)),0)))</f>
        <v/>
      </c>
      <c r="K1687" s="19" t="str">
        <f aca="false">IF(B1687="","",IF(ISNA(MATCH(B1687,Prodotti!$A$5:$A$504,0)),"Codice non trovato",IF(OR(C1687="",D1687=""),"Manca tipo o quantità",IF(C1687="Scarico",IF(SUMIFS($D$5:D1687,$B$5:B1687,B1687,$C$5:C1687,"Carico")-SUMIFS($D$5:D1687,$B$5:B1687,B1687,$C$5:C1687,"Scarico")&lt;0,"Giacenza insufficiente",""),""))))</f>
        <v/>
      </c>
    </row>
    <row r="1688" customFormat="false" ht="15" hidden="false" customHeight="false" outlineLevel="0" collapsed="false">
      <c r="A1688" s="18"/>
      <c r="B1688" s="12"/>
      <c r="C1688" s="13"/>
      <c r="D1688" s="13"/>
      <c r="E1688" s="12"/>
      <c r="F1688" s="14"/>
      <c r="G1688" s="12"/>
      <c r="H1688" s="19" t="str">
        <f aca="false">IF(B1688="","",IFERROR(INDEX(Prodotti!$B$5:$B$504,MATCH(B1688,Prodotti!$A$5:$A$504,0)),"Codice non trovato"))</f>
        <v/>
      </c>
      <c r="I1688" s="17" t="str">
        <f aca="false">IF(OR(D1688="",F1688=""),"",D1688*F1688)</f>
        <v/>
      </c>
      <c r="J1688" s="17" t="str">
        <f aca="false">IF(OR(C1688&lt;&gt;"Scarico",D1688="",F1688="",B1688=""),"",D1688*(F1688-IFERROR(INDEX(Prodotti!$F$5:$F$504,MATCH(B1688,Prodotti!$A$5:$A$504,0)),0)))</f>
        <v/>
      </c>
      <c r="K1688" s="19" t="str">
        <f aca="false">IF(B1688="","",IF(ISNA(MATCH(B1688,Prodotti!$A$5:$A$504,0)),"Codice non trovato",IF(OR(C1688="",D1688=""),"Manca tipo o quantità",IF(C1688="Scarico",IF(SUMIFS($D$5:D1688,$B$5:B1688,B1688,$C$5:C1688,"Carico")-SUMIFS($D$5:D1688,$B$5:B1688,B1688,$C$5:C1688,"Scarico")&lt;0,"Giacenza insufficiente",""),""))))</f>
        <v/>
      </c>
    </row>
    <row r="1689" customFormat="false" ht="15" hidden="false" customHeight="false" outlineLevel="0" collapsed="false">
      <c r="A1689" s="18"/>
      <c r="B1689" s="12"/>
      <c r="C1689" s="13"/>
      <c r="D1689" s="13"/>
      <c r="E1689" s="12"/>
      <c r="F1689" s="14"/>
      <c r="G1689" s="12"/>
      <c r="H1689" s="19" t="str">
        <f aca="false">IF(B1689="","",IFERROR(INDEX(Prodotti!$B$5:$B$504,MATCH(B1689,Prodotti!$A$5:$A$504,0)),"Codice non trovato"))</f>
        <v/>
      </c>
      <c r="I1689" s="17" t="str">
        <f aca="false">IF(OR(D1689="",F1689=""),"",D1689*F1689)</f>
        <v/>
      </c>
      <c r="J1689" s="17" t="str">
        <f aca="false">IF(OR(C1689&lt;&gt;"Scarico",D1689="",F1689="",B1689=""),"",D1689*(F1689-IFERROR(INDEX(Prodotti!$F$5:$F$504,MATCH(B1689,Prodotti!$A$5:$A$504,0)),0)))</f>
        <v/>
      </c>
      <c r="K1689" s="19" t="str">
        <f aca="false">IF(B1689="","",IF(ISNA(MATCH(B1689,Prodotti!$A$5:$A$504,0)),"Codice non trovato",IF(OR(C1689="",D1689=""),"Manca tipo o quantità",IF(C1689="Scarico",IF(SUMIFS($D$5:D1689,$B$5:B1689,B1689,$C$5:C1689,"Carico")-SUMIFS($D$5:D1689,$B$5:B1689,B1689,$C$5:C1689,"Scarico")&lt;0,"Giacenza insufficiente",""),""))))</f>
        <v/>
      </c>
    </row>
    <row r="1690" customFormat="false" ht="15" hidden="false" customHeight="false" outlineLevel="0" collapsed="false">
      <c r="A1690" s="18"/>
      <c r="B1690" s="12"/>
      <c r="C1690" s="13"/>
      <c r="D1690" s="13"/>
      <c r="E1690" s="12"/>
      <c r="F1690" s="14"/>
      <c r="G1690" s="12"/>
      <c r="H1690" s="19" t="str">
        <f aca="false">IF(B1690="","",IFERROR(INDEX(Prodotti!$B$5:$B$504,MATCH(B1690,Prodotti!$A$5:$A$504,0)),"Codice non trovato"))</f>
        <v/>
      </c>
      <c r="I1690" s="17" t="str">
        <f aca="false">IF(OR(D1690="",F1690=""),"",D1690*F1690)</f>
        <v/>
      </c>
      <c r="J1690" s="17" t="str">
        <f aca="false">IF(OR(C1690&lt;&gt;"Scarico",D1690="",F1690="",B1690=""),"",D1690*(F1690-IFERROR(INDEX(Prodotti!$F$5:$F$504,MATCH(B1690,Prodotti!$A$5:$A$504,0)),0)))</f>
        <v/>
      </c>
      <c r="K1690" s="19" t="str">
        <f aca="false">IF(B1690="","",IF(ISNA(MATCH(B1690,Prodotti!$A$5:$A$504,0)),"Codice non trovato",IF(OR(C1690="",D1690=""),"Manca tipo o quantità",IF(C1690="Scarico",IF(SUMIFS($D$5:D1690,$B$5:B1690,B1690,$C$5:C1690,"Carico")-SUMIFS($D$5:D1690,$B$5:B1690,B1690,$C$5:C1690,"Scarico")&lt;0,"Giacenza insufficiente",""),""))))</f>
        <v/>
      </c>
    </row>
    <row r="1691" customFormat="false" ht="15" hidden="false" customHeight="false" outlineLevel="0" collapsed="false">
      <c r="A1691" s="18"/>
      <c r="B1691" s="12"/>
      <c r="C1691" s="13"/>
      <c r="D1691" s="13"/>
      <c r="E1691" s="12"/>
      <c r="F1691" s="14"/>
      <c r="G1691" s="12"/>
      <c r="H1691" s="19" t="str">
        <f aca="false">IF(B1691="","",IFERROR(INDEX(Prodotti!$B$5:$B$504,MATCH(B1691,Prodotti!$A$5:$A$504,0)),"Codice non trovato"))</f>
        <v/>
      </c>
      <c r="I1691" s="17" t="str">
        <f aca="false">IF(OR(D1691="",F1691=""),"",D1691*F1691)</f>
        <v/>
      </c>
      <c r="J1691" s="17" t="str">
        <f aca="false">IF(OR(C1691&lt;&gt;"Scarico",D1691="",F1691="",B1691=""),"",D1691*(F1691-IFERROR(INDEX(Prodotti!$F$5:$F$504,MATCH(B1691,Prodotti!$A$5:$A$504,0)),0)))</f>
        <v/>
      </c>
      <c r="K1691" s="19" t="str">
        <f aca="false">IF(B1691="","",IF(ISNA(MATCH(B1691,Prodotti!$A$5:$A$504,0)),"Codice non trovato",IF(OR(C1691="",D1691=""),"Manca tipo o quantità",IF(C1691="Scarico",IF(SUMIFS($D$5:D1691,$B$5:B1691,B1691,$C$5:C1691,"Carico")-SUMIFS($D$5:D1691,$B$5:B1691,B1691,$C$5:C1691,"Scarico")&lt;0,"Giacenza insufficiente",""),""))))</f>
        <v/>
      </c>
    </row>
    <row r="1692" customFormat="false" ht="15" hidden="false" customHeight="false" outlineLevel="0" collapsed="false">
      <c r="A1692" s="18"/>
      <c r="B1692" s="12"/>
      <c r="C1692" s="13"/>
      <c r="D1692" s="13"/>
      <c r="E1692" s="12"/>
      <c r="F1692" s="14"/>
      <c r="G1692" s="12"/>
      <c r="H1692" s="19" t="str">
        <f aca="false">IF(B1692="","",IFERROR(INDEX(Prodotti!$B$5:$B$504,MATCH(B1692,Prodotti!$A$5:$A$504,0)),"Codice non trovato"))</f>
        <v/>
      </c>
      <c r="I1692" s="17" t="str">
        <f aca="false">IF(OR(D1692="",F1692=""),"",D1692*F1692)</f>
        <v/>
      </c>
      <c r="J1692" s="17" t="str">
        <f aca="false">IF(OR(C1692&lt;&gt;"Scarico",D1692="",F1692="",B1692=""),"",D1692*(F1692-IFERROR(INDEX(Prodotti!$F$5:$F$504,MATCH(B1692,Prodotti!$A$5:$A$504,0)),0)))</f>
        <v/>
      </c>
      <c r="K1692" s="19" t="str">
        <f aca="false">IF(B1692="","",IF(ISNA(MATCH(B1692,Prodotti!$A$5:$A$504,0)),"Codice non trovato",IF(OR(C1692="",D1692=""),"Manca tipo o quantità",IF(C1692="Scarico",IF(SUMIFS($D$5:D1692,$B$5:B1692,B1692,$C$5:C1692,"Carico")-SUMIFS($D$5:D1692,$B$5:B1692,B1692,$C$5:C1692,"Scarico")&lt;0,"Giacenza insufficiente",""),""))))</f>
        <v/>
      </c>
    </row>
    <row r="1693" customFormat="false" ht="15" hidden="false" customHeight="false" outlineLevel="0" collapsed="false">
      <c r="A1693" s="18"/>
      <c r="B1693" s="12"/>
      <c r="C1693" s="13"/>
      <c r="D1693" s="13"/>
      <c r="E1693" s="12"/>
      <c r="F1693" s="14"/>
      <c r="G1693" s="12"/>
      <c r="H1693" s="19" t="str">
        <f aca="false">IF(B1693="","",IFERROR(INDEX(Prodotti!$B$5:$B$504,MATCH(B1693,Prodotti!$A$5:$A$504,0)),"Codice non trovato"))</f>
        <v/>
      </c>
      <c r="I1693" s="17" t="str">
        <f aca="false">IF(OR(D1693="",F1693=""),"",D1693*F1693)</f>
        <v/>
      </c>
      <c r="J1693" s="17" t="str">
        <f aca="false">IF(OR(C1693&lt;&gt;"Scarico",D1693="",F1693="",B1693=""),"",D1693*(F1693-IFERROR(INDEX(Prodotti!$F$5:$F$504,MATCH(B1693,Prodotti!$A$5:$A$504,0)),0)))</f>
        <v/>
      </c>
      <c r="K1693" s="19" t="str">
        <f aca="false">IF(B1693="","",IF(ISNA(MATCH(B1693,Prodotti!$A$5:$A$504,0)),"Codice non trovato",IF(OR(C1693="",D1693=""),"Manca tipo o quantità",IF(C1693="Scarico",IF(SUMIFS($D$5:D1693,$B$5:B1693,B1693,$C$5:C1693,"Carico")-SUMIFS($D$5:D1693,$B$5:B1693,B1693,$C$5:C1693,"Scarico")&lt;0,"Giacenza insufficiente",""),""))))</f>
        <v/>
      </c>
    </row>
    <row r="1694" customFormat="false" ht="15" hidden="false" customHeight="false" outlineLevel="0" collapsed="false">
      <c r="A1694" s="18"/>
      <c r="B1694" s="12"/>
      <c r="C1694" s="13"/>
      <c r="D1694" s="13"/>
      <c r="E1694" s="12"/>
      <c r="F1694" s="14"/>
      <c r="G1694" s="12"/>
      <c r="H1694" s="19" t="str">
        <f aca="false">IF(B1694="","",IFERROR(INDEX(Prodotti!$B$5:$B$504,MATCH(B1694,Prodotti!$A$5:$A$504,0)),"Codice non trovato"))</f>
        <v/>
      </c>
      <c r="I1694" s="17" t="str">
        <f aca="false">IF(OR(D1694="",F1694=""),"",D1694*F1694)</f>
        <v/>
      </c>
      <c r="J1694" s="17" t="str">
        <f aca="false">IF(OR(C1694&lt;&gt;"Scarico",D1694="",F1694="",B1694=""),"",D1694*(F1694-IFERROR(INDEX(Prodotti!$F$5:$F$504,MATCH(B1694,Prodotti!$A$5:$A$504,0)),0)))</f>
        <v/>
      </c>
      <c r="K1694" s="19" t="str">
        <f aca="false">IF(B1694="","",IF(ISNA(MATCH(B1694,Prodotti!$A$5:$A$504,0)),"Codice non trovato",IF(OR(C1694="",D1694=""),"Manca tipo o quantità",IF(C1694="Scarico",IF(SUMIFS($D$5:D1694,$B$5:B1694,B1694,$C$5:C1694,"Carico")-SUMIFS($D$5:D1694,$B$5:B1694,B1694,$C$5:C1694,"Scarico")&lt;0,"Giacenza insufficiente",""),""))))</f>
        <v/>
      </c>
    </row>
    <row r="1695" customFormat="false" ht="15" hidden="false" customHeight="false" outlineLevel="0" collapsed="false">
      <c r="A1695" s="18"/>
      <c r="B1695" s="12"/>
      <c r="C1695" s="13"/>
      <c r="D1695" s="13"/>
      <c r="E1695" s="12"/>
      <c r="F1695" s="14"/>
      <c r="G1695" s="12"/>
      <c r="H1695" s="19" t="str">
        <f aca="false">IF(B1695="","",IFERROR(INDEX(Prodotti!$B$5:$B$504,MATCH(B1695,Prodotti!$A$5:$A$504,0)),"Codice non trovato"))</f>
        <v/>
      </c>
      <c r="I1695" s="17" t="str">
        <f aca="false">IF(OR(D1695="",F1695=""),"",D1695*F1695)</f>
        <v/>
      </c>
      <c r="J1695" s="17" t="str">
        <f aca="false">IF(OR(C1695&lt;&gt;"Scarico",D1695="",F1695="",B1695=""),"",D1695*(F1695-IFERROR(INDEX(Prodotti!$F$5:$F$504,MATCH(B1695,Prodotti!$A$5:$A$504,0)),0)))</f>
        <v/>
      </c>
      <c r="K1695" s="19" t="str">
        <f aca="false">IF(B1695="","",IF(ISNA(MATCH(B1695,Prodotti!$A$5:$A$504,0)),"Codice non trovato",IF(OR(C1695="",D1695=""),"Manca tipo o quantità",IF(C1695="Scarico",IF(SUMIFS($D$5:D1695,$B$5:B1695,B1695,$C$5:C1695,"Carico")-SUMIFS($D$5:D1695,$B$5:B1695,B1695,$C$5:C1695,"Scarico")&lt;0,"Giacenza insufficiente",""),""))))</f>
        <v/>
      </c>
    </row>
    <row r="1696" customFormat="false" ht="15" hidden="false" customHeight="false" outlineLevel="0" collapsed="false">
      <c r="A1696" s="18"/>
      <c r="B1696" s="12"/>
      <c r="C1696" s="13"/>
      <c r="D1696" s="13"/>
      <c r="E1696" s="12"/>
      <c r="F1696" s="14"/>
      <c r="G1696" s="12"/>
      <c r="H1696" s="19" t="str">
        <f aca="false">IF(B1696="","",IFERROR(INDEX(Prodotti!$B$5:$B$504,MATCH(B1696,Prodotti!$A$5:$A$504,0)),"Codice non trovato"))</f>
        <v/>
      </c>
      <c r="I1696" s="17" t="str">
        <f aca="false">IF(OR(D1696="",F1696=""),"",D1696*F1696)</f>
        <v/>
      </c>
      <c r="J1696" s="17" t="str">
        <f aca="false">IF(OR(C1696&lt;&gt;"Scarico",D1696="",F1696="",B1696=""),"",D1696*(F1696-IFERROR(INDEX(Prodotti!$F$5:$F$504,MATCH(B1696,Prodotti!$A$5:$A$504,0)),0)))</f>
        <v/>
      </c>
      <c r="K1696" s="19" t="str">
        <f aca="false">IF(B1696="","",IF(ISNA(MATCH(B1696,Prodotti!$A$5:$A$504,0)),"Codice non trovato",IF(OR(C1696="",D1696=""),"Manca tipo o quantità",IF(C1696="Scarico",IF(SUMIFS($D$5:D1696,$B$5:B1696,B1696,$C$5:C1696,"Carico")-SUMIFS($D$5:D1696,$B$5:B1696,B1696,$C$5:C1696,"Scarico")&lt;0,"Giacenza insufficiente",""),""))))</f>
        <v/>
      </c>
    </row>
    <row r="1697" customFormat="false" ht="15" hidden="false" customHeight="false" outlineLevel="0" collapsed="false">
      <c r="A1697" s="18"/>
      <c r="B1697" s="12"/>
      <c r="C1697" s="13"/>
      <c r="D1697" s="13"/>
      <c r="E1697" s="12"/>
      <c r="F1697" s="14"/>
      <c r="G1697" s="12"/>
      <c r="H1697" s="19" t="str">
        <f aca="false">IF(B1697="","",IFERROR(INDEX(Prodotti!$B$5:$B$504,MATCH(B1697,Prodotti!$A$5:$A$504,0)),"Codice non trovato"))</f>
        <v/>
      </c>
      <c r="I1697" s="17" t="str">
        <f aca="false">IF(OR(D1697="",F1697=""),"",D1697*F1697)</f>
        <v/>
      </c>
      <c r="J1697" s="17" t="str">
        <f aca="false">IF(OR(C1697&lt;&gt;"Scarico",D1697="",F1697="",B1697=""),"",D1697*(F1697-IFERROR(INDEX(Prodotti!$F$5:$F$504,MATCH(B1697,Prodotti!$A$5:$A$504,0)),0)))</f>
        <v/>
      </c>
      <c r="K1697" s="19" t="str">
        <f aca="false">IF(B1697="","",IF(ISNA(MATCH(B1697,Prodotti!$A$5:$A$504,0)),"Codice non trovato",IF(OR(C1697="",D1697=""),"Manca tipo o quantità",IF(C1697="Scarico",IF(SUMIFS($D$5:D1697,$B$5:B1697,B1697,$C$5:C1697,"Carico")-SUMIFS($D$5:D1697,$B$5:B1697,B1697,$C$5:C1697,"Scarico")&lt;0,"Giacenza insufficiente",""),""))))</f>
        <v/>
      </c>
    </row>
    <row r="1698" customFormat="false" ht="15" hidden="false" customHeight="false" outlineLevel="0" collapsed="false">
      <c r="A1698" s="18"/>
      <c r="B1698" s="12"/>
      <c r="C1698" s="13"/>
      <c r="D1698" s="13"/>
      <c r="E1698" s="12"/>
      <c r="F1698" s="14"/>
      <c r="G1698" s="12"/>
      <c r="H1698" s="19" t="str">
        <f aca="false">IF(B1698="","",IFERROR(INDEX(Prodotti!$B$5:$B$504,MATCH(B1698,Prodotti!$A$5:$A$504,0)),"Codice non trovato"))</f>
        <v/>
      </c>
      <c r="I1698" s="17" t="str">
        <f aca="false">IF(OR(D1698="",F1698=""),"",D1698*F1698)</f>
        <v/>
      </c>
      <c r="J1698" s="17" t="str">
        <f aca="false">IF(OR(C1698&lt;&gt;"Scarico",D1698="",F1698="",B1698=""),"",D1698*(F1698-IFERROR(INDEX(Prodotti!$F$5:$F$504,MATCH(B1698,Prodotti!$A$5:$A$504,0)),0)))</f>
        <v/>
      </c>
      <c r="K1698" s="19" t="str">
        <f aca="false">IF(B1698="","",IF(ISNA(MATCH(B1698,Prodotti!$A$5:$A$504,0)),"Codice non trovato",IF(OR(C1698="",D1698=""),"Manca tipo o quantità",IF(C1698="Scarico",IF(SUMIFS($D$5:D1698,$B$5:B1698,B1698,$C$5:C1698,"Carico")-SUMIFS($D$5:D1698,$B$5:B1698,B1698,$C$5:C1698,"Scarico")&lt;0,"Giacenza insufficiente",""),""))))</f>
        <v/>
      </c>
    </row>
    <row r="1699" customFormat="false" ht="15" hidden="false" customHeight="false" outlineLevel="0" collapsed="false">
      <c r="A1699" s="18"/>
      <c r="B1699" s="12"/>
      <c r="C1699" s="13"/>
      <c r="D1699" s="13"/>
      <c r="E1699" s="12"/>
      <c r="F1699" s="14"/>
      <c r="G1699" s="12"/>
      <c r="H1699" s="19" t="str">
        <f aca="false">IF(B1699="","",IFERROR(INDEX(Prodotti!$B$5:$B$504,MATCH(B1699,Prodotti!$A$5:$A$504,0)),"Codice non trovato"))</f>
        <v/>
      </c>
      <c r="I1699" s="17" t="str">
        <f aca="false">IF(OR(D1699="",F1699=""),"",D1699*F1699)</f>
        <v/>
      </c>
      <c r="J1699" s="17" t="str">
        <f aca="false">IF(OR(C1699&lt;&gt;"Scarico",D1699="",F1699="",B1699=""),"",D1699*(F1699-IFERROR(INDEX(Prodotti!$F$5:$F$504,MATCH(B1699,Prodotti!$A$5:$A$504,0)),0)))</f>
        <v/>
      </c>
      <c r="K1699" s="19" t="str">
        <f aca="false">IF(B1699="","",IF(ISNA(MATCH(B1699,Prodotti!$A$5:$A$504,0)),"Codice non trovato",IF(OR(C1699="",D1699=""),"Manca tipo o quantità",IF(C1699="Scarico",IF(SUMIFS($D$5:D1699,$B$5:B1699,B1699,$C$5:C1699,"Carico")-SUMIFS($D$5:D1699,$B$5:B1699,B1699,$C$5:C1699,"Scarico")&lt;0,"Giacenza insufficiente",""),""))))</f>
        <v/>
      </c>
    </row>
    <row r="1700" customFormat="false" ht="15" hidden="false" customHeight="false" outlineLevel="0" collapsed="false">
      <c r="A1700" s="18"/>
      <c r="B1700" s="12"/>
      <c r="C1700" s="13"/>
      <c r="D1700" s="13"/>
      <c r="E1700" s="12"/>
      <c r="F1700" s="14"/>
      <c r="G1700" s="12"/>
      <c r="H1700" s="19" t="str">
        <f aca="false">IF(B1700="","",IFERROR(INDEX(Prodotti!$B$5:$B$504,MATCH(B1700,Prodotti!$A$5:$A$504,0)),"Codice non trovato"))</f>
        <v/>
      </c>
      <c r="I1700" s="17" t="str">
        <f aca="false">IF(OR(D1700="",F1700=""),"",D1700*F1700)</f>
        <v/>
      </c>
      <c r="J1700" s="17" t="str">
        <f aca="false">IF(OR(C1700&lt;&gt;"Scarico",D1700="",F1700="",B1700=""),"",D1700*(F1700-IFERROR(INDEX(Prodotti!$F$5:$F$504,MATCH(B1700,Prodotti!$A$5:$A$504,0)),0)))</f>
        <v/>
      </c>
      <c r="K1700" s="19" t="str">
        <f aca="false">IF(B1700="","",IF(ISNA(MATCH(B1700,Prodotti!$A$5:$A$504,0)),"Codice non trovato",IF(OR(C1700="",D1700=""),"Manca tipo o quantità",IF(C1700="Scarico",IF(SUMIFS($D$5:D1700,$B$5:B1700,B1700,$C$5:C1700,"Carico")-SUMIFS($D$5:D1700,$B$5:B1700,B1700,$C$5:C1700,"Scarico")&lt;0,"Giacenza insufficiente",""),""))))</f>
        <v/>
      </c>
    </row>
    <row r="1701" customFormat="false" ht="15" hidden="false" customHeight="false" outlineLevel="0" collapsed="false">
      <c r="A1701" s="18"/>
      <c r="B1701" s="12"/>
      <c r="C1701" s="13"/>
      <c r="D1701" s="13"/>
      <c r="E1701" s="12"/>
      <c r="F1701" s="14"/>
      <c r="G1701" s="12"/>
      <c r="H1701" s="19" t="str">
        <f aca="false">IF(B1701="","",IFERROR(INDEX(Prodotti!$B$5:$B$504,MATCH(B1701,Prodotti!$A$5:$A$504,0)),"Codice non trovato"))</f>
        <v/>
      </c>
      <c r="I1701" s="17" t="str">
        <f aca="false">IF(OR(D1701="",F1701=""),"",D1701*F1701)</f>
        <v/>
      </c>
      <c r="J1701" s="17" t="str">
        <f aca="false">IF(OR(C1701&lt;&gt;"Scarico",D1701="",F1701="",B1701=""),"",D1701*(F1701-IFERROR(INDEX(Prodotti!$F$5:$F$504,MATCH(B1701,Prodotti!$A$5:$A$504,0)),0)))</f>
        <v/>
      </c>
      <c r="K1701" s="19" t="str">
        <f aca="false">IF(B1701="","",IF(ISNA(MATCH(B1701,Prodotti!$A$5:$A$504,0)),"Codice non trovato",IF(OR(C1701="",D1701=""),"Manca tipo o quantità",IF(C1701="Scarico",IF(SUMIFS($D$5:D1701,$B$5:B1701,B1701,$C$5:C1701,"Carico")-SUMIFS($D$5:D1701,$B$5:B1701,B1701,$C$5:C1701,"Scarico")&lt;0,"Giacenza insufficiente",""),""))))</f>
        <v/>
      </c>
    </row>
    <row r="1702" customFormat="false" ht="15" hidden="false" customHeight="false" outlineLevel="0" collapsed="false">
      <c r="A1702" s="18"/>
      <c r="B1702" s="12"/>
      <c r="C1702" s="13"/>
      <c r="D1702" s="13"/>
      <c r="E1702" s="12"/>
      <c r="F1702" s="14"/>
      <c r="G1702" s="12"/>
      <c r="H1702" s="19" t="str">
        <f aca="false">IF(B1702="","",IFERROR(INDEX(Prodotti!$B$5:$B$504,MATCH(B1702,Prodotti!$A$5:$A$504,0)),"Codice non trovato"))</f>
        <v/>
      </c>
      <c r="I1702" s="17" t="str">
        <f aca="false">IF(OR(D1702="",F1702=""),"",D1702*F1702)</f>
        <v/>
      </c>
      <c r="J1702" s="17" t="str">
        <f aca="false">IF(OR(C1702&lt;&gt;"Scarico",D1702="",F1702="",B1702=""),"",D1702*(F1702-IFERROR(INDEX(Prodotti!$F$5:$F$504,MATCH(B1702,Prodotti!$A$5:$A$504,0)),0)))</f>
        <v/>
      </c>
      <c r="K1702" s="19" t="str">
        <f aca="false">IF(B1702="","",IF(ISNA(MATCH(B1702,Prodotti!$A$5:$A$504,0)),"Codice non trovato",IF(OR(C1702="",D1702=""),"Manca tipo o quantità",IF(C1702="Scarico",IF(SUMIFS($D$5:D1702,$B$5:B1702,B1702,$C$5:C1702,"Carico")-SUMIFS($D$5:D1702,$B$5:B1702,B1702,$C$5:C1702,"Scarico")&lt;0,"Giacenza insufficiente",""),""))))</f>
        <v/>
      </c>
    </row>
    <row r="1703" customFormat="false" ht="15" hidden="false" customHeight="false" outlineLevel="0" collapsed="false">
      <c r="A1703" s="18"/>
      <c r="B1703" s="12"/>
      <c r="C1703" s="13"/>
      <c r="D1703" s="13"/>
      <c r="E1703" s="12"/>
      <c r="F1703" s="14"/>
      <c r="G1703" s="12"/>
      <c r="H1703" s="19" t="str">
        <f aca="false">IF(B1703="","",IFERROR(INDEX(Prodotti!$B$5:$B$504,MATCH(B1703,Prodotti!$A$5:$A$504,0)),"Codice non trovato"))</f>
        <v/>
      </c>
      <c r="I1703" s="17" t="str">
        <f aca="false">IF(OR(D1703="",F1703=""),"",D1703*F1703)</f>
        <v/>
      </c>
      <c r="J1703" s="17" t="str">
        <f aca="false">IF(OR(C1703&lt;&gt;"Scarico",D1703="",F1703="",B1703=""),"",D1703*(F1703-IFERROR(INDEX(Prodotti!$F$5:$F$504,MATCH(B1703,Prodotti!$A$5:$A$504,0)),0)))</f>
        <v/>
      </c>
      <c r="K1703" s="19" t="str">
        <f aca="false">IF(B1703="","",IF(ISNA(MATCH(B1703,Prodotti!$A$5:$A$504,0)),"Codice non trovato",IF(OR(C1703="",D1703=""),"Manca tipo o quantità",IF(C1703="Scarico",IF(SUMIFS($D$5:D1703,$B$5:B1703,B1703,$C$5:C1703,"Carico")-SUMIFS($D$5:D1703,$B$5:B1703,B1703,$C$5:C1703,"Scarico")&lt;0,"Giacenza insufficiente",""),""))))</f>
        <v/>
      </c>
    </row>
    <row r="1704" customFormat="false" ht="15" hidden="false" customHeight="false" outlineLevel="0" collapsed="false">
      <c r="A1704" s="18"/>
      <c r="B1704" s="12"/>
      <c r="C1704" s="13"/>
      <c r="D1704" s="13"/>
      <c r="E1704" s="12"/>
      <c r="F1704" s="14"/>
      <c r="G1704" s="12"/>
      <c r="H1704" s="19" t="str">
        <f aca="false">IF(B1704="","",IFERROR(INDEX(Prodotti!$B$5:$B$504,MATCH(B1704,Prodotti!$A$5:$A$504,0)),"Codice non trovato"))</f>
        <v/>
      </c>
      <c r="I1704" s="17" t="str">
        <f aca="false">IF(OR(D1704="",F1704=""),"",D1704*F1704)</f>
        <v/>
      </c>
      <c r="J1704" s="17" t="str">
        <f aca="false">IF(OR(C1704&lt;&gt;"Scarico",D1704="",F1704="",B1704=""),"",D1704*(F1704-IFERROR(INDEX(Prodotti!$F$5:$F$504,MATCH(B1704,Prodotti!$A$5:$A$504,0)),0)))</f>
        <v/>
      </c>
      <c r="K1704" s="19" t="str">
        <f aca="false">IF(B1704="","",IF(ISNA(MATCH(B1704,Prodotti!$A$5:$A$504,0)),"Codice non trovato",IF(OR(C1704="",D1704=""),"Manca tipo o quantità",IF(C1704="Scarico",IF(SUMIFS($D$5:D1704,$B$5:B1704,B1704,$C$5:C1704,"Carico")-SUMIFS($D$5:D1704,$B$5:B1704,B1704,$C$5:C1704,"Scarico")&lt;0,"Giacenza insufficiente",""),""))))</f>
        <v/>
      </c>
    </row>
    <row r="1705" customFormat="false" ht="15" hidden="false" customHeight="false" outlineLevel="0" collapsed="false">
      <c r="A1705" s="18"/>
      <c r="B1705" s="12"/>
      <c r="C1705" s="13"/>
      <c r="D1705" s="13"/>
      <c r="E1705" s="12"/>
      <c r="F1705" s="14"/>
      <c r="G1705" s="12"/>
      <c r="H1705" s="19" t="str">
        <f aca="false">IF(B1705="","",IFERROR(INDEX(Prodotti!$B$5:$B$504,MATCH(B1705,Prodotti!$A$5:$A$504,0)),"Codice non trovato"))</f>
        <v/>
      </c>
      <c r="I1705" s="17" t="str">
        <f aca="false">IF(OR(D1705="",F1705=""),"",D1705*F1705)</f>
        <v/>
      </c>
      <c r="J1705" s="17" t="str">
        <f aca="false">IF(OR(C1705&lt;&gt;"Scarico",D1705="",F1705="",B1705=""),"",D1705*(F1705-IFERROR(INDEX(Prodotti!$F$5:$F$504,MATCH(B1705,Prodotti!$A$5:$A$504,0)),0)))</f>
        <v/>
      </c>
      <c r="K1705" s="19" t="str">
        <f aca="false">IF(B1705="","",IF(ISNA(MATCH(B1705,Prodotti!$A$5:$A$504,0)),"Codice non trovato",IF(OR(C1705="",D1705=""),"Manca tipo o quantità",IF(C1705="Scarico",IF(SUMIFS($D$5:D1705,$B$5:B1705,B1705,$C$5:C1705,"Carico")-SUMIFS($D$5:D1705,$B$5:B1705,B1705,$C$5:C1705,"Scarico")&lt;0,"Giacenza insufficiente",""),""))))</f>
        <v/>
      </c>
    </row>
    <row r="1706" customFormat="false" ht="15" hidden="false" customHeight="false" outlineLevel="0" collapsed="false">
      <c r="A1706" s="18"/>
      <c r="B1706" s="12"/>
      <c r="C1706" s="13"/>
      <c r="D1706" s="13"/>
      <c r="E1706" s="12"/>
      <c r="F1706" s="14"/>
      <c r="G1706" s="12"/>
      <c r="H1706" s="19" t="str">
        <f aca="false">IF(B1706="","",IFERROR(INDEX(Prodotti!$B$5:$B$504,MATCH(B1706,Prodotti!$A$5:$A$504,0)),"Codice non trovato"))</f>
        <v/>
      </c>
      <c r="I1706" s="17" t="str">
        <f aca="false">IF(OR(D1706="",F1706=""),"",D1706*F1706)</f>
        <v/>
      </c>
      <c r="J1706" s="17" t="str">
        <f aca="false">IF(OR(C1706&lt;&gt;"Scarico",D1706="",F1706="",B1706=""),"",D1706*(F1706-IFERROR(INDEX(Prodotti!$F$5:$F$504,MATCH(B1706,Prodotti!$A$5:$A$504,0)),0)))</f>
        <v/>
      </c>
      <c r="K1706" s="19" t="str">
        <f aca="false">IF(B1706="","",IF(ISNA(MATCH(B1706,Prodotti!$A$5:$A$504,0)),"Codice non trovato",IF(OR(C1706="",D1706=""),"Manca tipo o quantità",IF(C1706="Scarico",IF(SUMIFS($D$5:D1706,$B$5:B1706,B1706,$C$5:C1706,"Carico")-SUMIFS($D$5:D1706,$B$5:B1706,B1706,$C$5:C1706,"Scarico")&lt;0,"Giacenza insufficiente",""),""))))</f>
        <v/>
      </c>
    </row>
    <row r="1707" customFormat="false" ht="15" hidden="false" customHeight="false" outlineLevel="0" collapsed="false">
      <c r="A1707" s="18"/>
      <c r="B1707" s="12"/>
      <c r="C1707" s="13"/>
      <c r="D1707" s="13"/>
      <c r="E1707" s="12"/>
      <c r="F1707" s="14"/>
      <c r="G1707" s="12"/>
      <c r="H1707" s="19" t="str">
        <f aca="false">IF(B1707="","",IFERROR(INDEX(Prodotti!$B$5:$B$504,MATCH(B1707,Prodotti!$A$5:$A$504,0)),"Codice non trovato"))</f>
        <v/>
      </c>
      <c r="I1707" s="17" t="str">
        <f aca="false">IF(OR(D1707="",F1707=""),"",D1707*F1707)</f>
        <v/>
      </c>
      <c r="J1707" s="17" t="str">
        <f aca="false">IF(OR(C1707&lt;&gt;"Scarico",D1707="",F1707="",B1707=""),"",D1707*(F1707-IFERROR(INDEX(Prodotti!$F$5:$F$504,MATCH(B1707,Prodotti!$A$5:$A$504,0)),0)))</f>
        <v/>
      </c>
      <c r="K1707" s="19" t="str">
        <f aca="false">IF(B1707="","",IF(ISNA(MATCH(B1707,Prodotti!$A$5:$A$504,0)),"Codice non trovato",IF(OR(C1707="",D1707=""),"Manca tipo o quantità",IF(C1707="Scarico",IF(SUMIFS($D$5:D1707,$B$5:B1707,B1707,$C$5:C1707,"Carico")-SUMIFS($D$5:D1707,$B$5:B1707,B1707,$C$5:C1707,"Scarico")&lt;0,"Giacenza insufficiente",""),""))))</f>
        <v/>
      </c>
    </row>
    <row r="1708" customFormat="false" ht="15" hidden="false" customHeight="false" outlineLevel="0" collapsed="false">
      <c r="A1708" s="18"/>
      <c r="B1708" s="12"/>
      <c r="C1708" s="13"/>
      <c r="D1708" s="13"/>
      <c r="E1708" s="12"/>
      <c r="F1708" s="14"/>
      <c r="G1708" s="12"/>
      <c r="H1708" s="19" t="str">
        <f aca="false">IF(B1708="","",IFERROR(INDEX(Prodotti!$B$5:$B$504,MATCH(B1708,Prodotti!$A$5:$A$504,0)),"Codice non trovato"))</f>
        <v/>
      </c>
      <c r="I1708" s="17" t="str">
        <f aca="false">IF(OR(D1708="",F1708=""),"",D1708*F1708)</f>
        <v/>
      </c>
      <c r="J1708" s="17" t="str">
        <f aca="false">IF(OR(C1708&lt;&gt;"Scarico",D1708="",F1708="",B1708=""),"",D1708*(F1708-IFERROR(INDEX(Prodotti!$F$5:$F$504,MATCH(B1708,Prodotti!$A$5:$A$504,0)),0)))</f>
        <v/>
      </c>
      <c r="K1708" s="19" t="str">
        <f aca="false">IF(B1708="","",IF(ISNA(MATCH(B1708,Prodotti!$A$5:$A$504,0)),"Codice non trovato",IF(OR(C1708="",D1708=""),"Manca tipo o quantità",IF(C1708="Scarico",IF(SUMIFS($D$5:D1708,$B$5:B1708,B1708,$C$5:C1708,"Carico")-SUMIFS($D$5:D1708,$B$5:B1708,B1708,$C$5:C1708,"Scarico")&lt;0,"Giacenza insufficiente",""),""))))</f>
        <v/>
      </c>
    </row>
    <row r="1709" customFormat="false" ht="15" hidden="false" customHeight="false" outlineLevel="0" collapsed="false">
      <c r="A1709" s="18"/>
      <c r="B1709" s="12"/>
      <c r="C1709" s="13"/>
      <c r="D1709" s="13"/>
      <c r="E1709" s="12"/>
      <c r="F1709" s="14"/>
      <c r="G1709" s="12"/>
      <c r="H1709" s="19" t="str">
        <f aca="false">IF(B1709="","",IFERROR(INDEX(Prodotti!$B$5:$B$504,MATCH(B1709,Prodotti!$A$5:$A$504,0)),"Codice non trovato"))</f>
        <v/>
      </c>
      <c r="I1709" s="17" t="str">
        <f aca="false">IF(OR(D1709="",F1709=""),"",D1709*F1709)</f>
        <v/>
      </c>
      <c r="J1709" s="17" t="str">
        <f aca="false">IF(OR(C1709&lt;&gt;"Scarico",D1709="",F1709="",B1709=""),"",D1709*(F1709-IFERROR(INDEX(Prodotti!$F$5:$F$504,MATCH(B1709,Prodotti!$A$5:$A$504,0)),0)))</f>
        <v/>
      </c>
      <c r="K1709" s="19" t="str">
        <f aca="false">IF(B1709="","",IF(ISNA(MATCH(B1709,Prodotti!$A$5:$A$504,0)),"Codice non trovato",IF(OR(C1709="",D1709=""),"Manca tipo o quantità",IF(C1709="Scarico",IF(SUMIFS($D$5:D1709,$B$5:B1709,B1709,$C$5:C1709,"Carico")-SUMIFS($D$5:D1709,$B$5:B1709,B1709,$C$5:C1709,"Scarico")&lt;0,"Giacenza insufficiente",""),""))))</f>
        <v/>
      </c>
    </row>
    <row r="1710" customFormat="false" ht="15" hidden="false" customHeight="false" outlineLevel="0" collapsed="false">
      <c r="A1710" s="18"/>
      <c r="B1710" s="12"/>
      <c r="C1710" s="13"/>
      <c r="D1710" s="13"/>
      <c r="E1710" s="12"/>
      <c r="F1710" s="14"/>
      <c r="G1710" s="12"/>
      <c r="H1710" s="19" t="str">
        <f aca="false">IF(B1710="","",IFERROR(INDEX(Prodotti!$B$5:$B$504,MATCH(B1710,Prodotti!$A$5:$A$504,0)),"Codice non trovato"))</f>
        <v/>
      </c>
      <c r="I1710" s="17" t="str">
        <f aca="false">IF(OR(D1710="",F1710=""),"",D1710*F1710)</f>
        <v/>
      </c>
      <c r="J1710" s="17" t="str">
        <f aca="false">IF(OR(C1710&lt;&gt;"Scarico",D1710="",F1710="",B1710=""),"",D1710*(F1710-IFERROR(INDEX(Prodotti!$F$5:$F$504,MATCH(B1710,Prodotti!$A$5:$A$504,0)),0)))</f>
        <v/>
      </c>
      <c r="K1710" s="19" t="str">
        <f aca="false">IF(B1710="","",IF(ISNA(MATCH(B1710,Prodotti!$A$5:$A$504,0)),"Codice non trovato",IF(OR(C1710="",D1710=""),"Manca tipo o quantità",IF(C1710="Scarico",IF(SUMIFS($D$5:D1710,$B$5:B1710,B1710,$C$5:C1710,"Carico")-SUMIFS($D$5:D1710,$B$5:B1710,B1710,$C$5:C1710,"Scarico")&lt;0,"Giacenza insufficiente",""),""))))</f>
        <v/>
      </c>
    </row>
    <row r="1711" customFormat="false" ht="15" hidden="false" customHeight="false" outlineLevel="0" collapsed="false">
      <c r="A1711" s="18"/>
      <c r="B1711" s="12"/>
      <c r="C1711" s="13"/>
      <c r="D1711" s="13"/>
      <c r="E1711" s="12"/>
      <c r="F1711" s="14"/>
      <c r="G1711" s="12"/>
      <c r="H1711" s="19" t="str">
        <f aca="false">IF(B1711="","",IFERROR(INDEX(Prodotti!$B$5:$B$504,MATCH(B1711,Prodotti!$A$5:$A$504,0)),"Codice non trovato"))</f>
        <v/>
      </c>
      <c r="I1711" s="17" t="str">
        <f aca="false">IF(OR(D1711="",F1711=""),"",D1711*F1711)</f>
        <v/>
      </c>
      <c r="J1711" s="17" t="str">
        <f aca="false">IF(OR(C1711&lt;&gt;"Scarico",D1711="",F1711="",B1711=""),"",D1711*(F1711-IFERROR(INDEX(Prodotti!$F$5:$F$504,MATCH(B1711,Prodotti!$A$5:$A$504,0)),0)))</f>
        <v/>
      </c>
      <c r="K1711" s="19" t="str">
        <f aca="false">IF(B1711="","",IF(ISNA(MATCH(B1711,Prodotti!$A$5:$A$504,0)),"Codice non trovato",IF(OR(C1711="",D1711=""),"Manca tipo o quantità",IF(C1711="Scarico",IF(SUMIFS($D$5:D1711,$B$5:B1711,B1711,$C$5:C1711,"Carico")-SUMIFS($D$5:D1711,$B$5:B1711,B1711,$C$5:C1711,"Scarico")&lt;0,"Giacenza insufficiente",""),""))))</f>
        <v/>
      </c>
    </row>
    <row r="1712" customFormat="false" ht="15" hidden="false" customHeight="false" outlineLevel="0" collapsed="false">
      <c r="A1712" s="18"/>
      <c r="B1712" s="12"/>
      <c r="C1712" s="13"/>
      <c r="D1712" s="13"/>
      <c r="E1712" s="12"/>
      <c r="F1712" s="14"/>
      <c r="G1712" s="12"/>
      <c r="H1712" s="19" t="str">
        <f aca="false">IF(B1712="","",IFERROR(INDEX(Prodotti!$B$5:$B$504,MATCH(B1712,Prodotti!$A$5:$A$504,0)),"Codice non trovato"))</f>
        <v/>
      </c>
      <c r="I1712" s="17" t="str">
        <f aca="false">IF(OR(D1712="",F1712=""),"",D1712*F1712)</f>
        <v/>
      </c>
      <c r="J1712" s="17" t="str">
        <f aca="false">IF(OR(C1712&lt;&gt;"Scarico",D1712="",F1712="",B1712=""),"",D1712*(F1712-IFERROR(INDEX(Prodotti!$F$5:$F$504,MATCH(B1712,Prodotti!$A$5:$A$504,0)),0)))</f>
        <v/>
      </c>
      <c r="K1712" s="19" t="str">
        <f aca="false">IF(B1712="","",IF(ISNA(MATCH(B1712,Prodotti!$A$5:$A$504,0)),"Codice non trovato",IF(OR(C1712="",D1712=""),"Manca tipo o quantità",IF(C1712="Scarico",IF(SUMIFS($D$5:D1712,$B$5:B1712,B1712,$C$5:C1712,"Carico")-SUMIFS($D$5:D1712,$B$5:B1712,B1712,$C$5:C1712,"Scarico")&lt;0,"Giacenza insufficiente",""),""))))</f>
        <v/>
      </c>
    </row>
    <row r="1713" customFormat="false" ht="15" hidden="false" customHeight="false" outlineLevel="0" collapsed="false">
      <c r="A1713" s="18"/>
      <c r="B1713" s="12"/>
      <c r="C1713" s="13"/>
      <c r="D1713" s="13"/>
      <c r="E1713" s="12"/>
      <c r="F1713" s="14"/>
      <c r="G1713" s="12"/>
      <c r="H1713" s="19" t="str">
        <f aca="false">IF(B1713="","",IFERROR(INDEX(Prodotti!$B$5:$B$504,MATCH(B1713,Prodotti!$A$5:$A$504,0)),"Codice non trovato"))</f>
        <v/>
      </c>
      <c r="I1713" s="17" t="str">
        <f aca="false">IF(OR(D1713="",F1713=""),"",D1713*F1713)</f>
        <v/>
      </c>
      <c r="J1713" s="17" t="str">
        <f aca="false">IF(OR(C1713&lt;&gt;"Scarico",D1713="",F1713="",B1713=""),"",D1713*(F1713-IFERROR(INDEX(Prodotti!$F$5:$F$504,MATCH(B1713,Prodotti!$A$5:$A$504,0)),0)))</f>
        <v/>
      </c>
      <c r="K1713" s="19" t="str">
        <f aca="false">IF(B1713="","",IF(ISNA(MATCH(B1713,Prodotti!$A$5:$A$504,0)),"Codice non trovato",IF(OR(C1713="",D1713=""),"Manca tipo o quantità",IF(C1713="Scarico",IF(SUMIFS($D$5:D1713,$B$5:B1713,B1713,$C$5:C1713,"Carico")-SUMIFS($D$5:D1713,$B$5:B1713,B1713,$C$5:C1713,"Scarico")&lt;0,"Giacenza insufficiente",""),""))))</f>
        <v/>
      </c>
    </row>
    <row r="1714" customFormat="false" ht="15" hidden="false" customHeight="false" outlineLevel="0" collapsed="false">
      <c r="A1714" s="18"/>
      <c r="B1714" s="12"/>
      <c r="C1714" s="13"/>
      <c r="D1714" s="13"/>
      <c r="E1714" s="12"/>
      <c r="F1714" s="14"/>
      <c r="G1714" s="12"/>
      <c r="H1714" s="19" t="str">
        <f aca="false">IF(B1714="","",IFERROR(INDEX(Prodotti!$B$5:$B$504,MATCH(B1714,Prodotti!$A$5:$A$504,0)),"Codice non trovato"))</f>
        <v/>
      </c>
      <c r="I1714" s="17" t="str">
        <f aca="false">IF(OR(D1714="",F1714=""),"",D1714*F1714)</f>
        <v/>
      </c>
      <c r="J1714" s="17" t="str">
        <f aca="false">IF(OR(C1714&lt;&gt;"Scarico",D1714="",F1714="",B1714=""),"",D1714*(F1714-IFERROR(INDEX(Prodotti!$F$5:$F$504,MATCH(B1714,Prodotti!$A$5:$A$504,0)),0)))</f>
        <v/>
      </c>
      <c r="K1714" s="19" t="str">
        <f aca="false">IF(B1714="","",IF(ISNA(MATCH(B1714,Prodotti!$A$5:$A$504,0)),"Codice non trovato",IF(OR(C1714="",D1714=""),"Manca tipo o quantità",IF(C1714="Scarico",IF(SUMIFS($D$5:D1714,$B$5:B1714,B1714,$C$5:C1714,"Carico")-SUMIFS($D$5:D1714,$B$5:B1714,B1714,$C$5:C1714,"Scarico")&lt;0,"Giacenza insufficiente",""),""))))</f>
        <v/>
      </c>
    </row>
    <row r="1715" customFormat="false" ht="15" hidden="false" customHeight="false" outlineLevel="0" collapsed="false">
      <c r="A1715" s="18"/>
      <c r="B1715" s="12"/>
      <c r="C1715" s="13"/>
      <c r="D1715" s="13"/>
      <c r="E1715" s="12"/>
      <c r="F1715" s="14"/>
      <c r="G1715" s="12"/>
      <c r="H1715" s="19" t="str">
        <f aca="false">IF(B1715="","",IFERROR(INDEX(Prodotti!$B$5:$B$504,MATCH(B1715,Prodotti!$A$5:$A$504,0)),"Codice non trovato"))</f>
        <v/>
      </c>
      <c r="I1715" s="17" t="str">
        <f aca="false">IF(OR(D1715="",F1715=""),"",D1715*F1715)</f>
        <v/>
      </c>
      <c r="J1715" s="17" t="str">
        <f aca="false">IF(OR(C1715&lt;&gt;"Scarico",D1715="",F1715="",B1715=""),"",D1715*(F1715-IFERROR(INDEX(Prodotti!$F$5:$F$504,MATCH(B1715,Prodotti!$A$5:$A$504,0)),0)))</f>
        <v/>
      </c>
      <c r="K1715" s="19" t="str">
        <f aca="false">IF(B1715="","",IF(ISNA(MATCH(B1715,Prodotti!$A$5:$A$504,0)),"Codice non trovato",IF(OR(C1715="",D1715=""),"Manca tipo o quantità",IF(C1715="Scarico",IF(SUMIFS($D$5:D1715,$B$5:B1715,B1715,$C$5:C1715,"Carico")-SUMIFS($D$5:D1715,$B$5:B1715,B1715,$C$5:C1715,"Scarico")&lt;0,"Giacenza insufficiente",""),""))))</f>
        <v/>
      </c>
    </row>
    <row r="1716" customFormat="false" ht="15" hidden="false" customHeight="false" outlineLevel="0" collapsed="false">
      <c r="A1716" s="18"/>
      <c r="B1716" s="12"/>
      <c r="C1716" s="13"/>
      <c r="D1716" s="13"/>
      <c r="E1716" s="12"/>
      <c r="F1716" s="14"/>
      <c r="G1716" s="12"/>
      <c r="H1716" s="19" t="str">
        <f aca="false">IF(B1716="","",IFERROR(INDEX(Prodotti!$B$5:$B$504,MATCH(B1716,Prodotti!$A$5:$A$504,0)),"Codice non trovato"))</f>
        <v/>
      </c>
      <c r="I1716" s="17" t="str">
        <f aca="false">IF(OR(D1716="",F1716=""),"",D1716*F1716)</f>
        <v/>
      </c>
      <c r="J1716" s="17" t="str">
        <f aca="false">IF(OR(C1716&lt;&gt;"Scarico",D1716="",F1716="",B1716=""),"",D1716*(F1716-IFERROR(INDEX(Prodotti!$F$5:$F$504,MATCH(B1716,Prodotti!$A$5:$A$504,0)),0)))</f>
        <v/>
      </c>
      <c r="K1716" s="19" t="str">
        <f aca="false">IF(B1716="","",IF(ISNA(MATCH(B1716,Prodotti!$A$5:$A$504,0)),"Codice non trovato",IF(OR(C1716="",D1716=""),"Manca tipo o quantità",IF(C1716="Scarico",IF(SUMIFS($D$5:D1716,$B$5:B1716,B1716,$C$5:C1716,"Carico")-SUMIFS($D$5:D1716,$B$5:B1716,B1716,$C$5:C1716,"Scarico")&lt;0,"Giacenza insufficiente",""),""))))</f>
        <v/>
      </c>
    </row>
    <row r="1717" customFormat="false" ht="15" hidden="false" customHeight="false" outlineLevel="0" collapsed="false">
      <c r="A1717" s="18"/>
      <c r="B1717" s="12"/>
      <c r="C1717" s="13"/>
      <c r="D1717" s="13"/>
      <c r="E1717" s="12"/>
      <c r="F1717" s="14"/>
      <c r="G1717" s="12"/>
      <c r="H1717" s="19" t="str">
        <f aca="false">IF(B1717="","",IFERROR(INDEX(Prodotti!$B$5:$B$504,MATCH(B1717,Prodotti!$A$5:$A$504,0)),"Codice non trovato"))</f>
        <v/>
      </c>
      <c r="I1717" s="17" t="str">
        <f aca="false">IF(OR(D1717="",F1717=""),"",D1717*F1717)</f>
        <v/>
      </c>
      <c r="J1717" s="17" t="str">
        <f aca="false">IF(OR(C1717&lt;&gt;"Scarico",D1717="",F1717="",B1717=""),"",D1717*(F1717-IFERROR(INDEX(Prodotti!$F$5:$F$504,MATCH(B1717,Prodotti!$A$5:$A$504,0)),0)))</f>
        <v/>
      </c>
      <c r="K1717" s="19" t="str">
        <f aca="false">IF(B1717="","",IF(ISNA(MATCH(B1717,Prodotti!$A$5:$A$504,0)),"Codice non trovato",IF(OR(C1717="",D1717=""),"Manca tipo o quantità",IF(C1717="Scarico",IF(SUMIFS($D$5:D1717,$B$5:B1717,B1717,$C$5:C1717,"Carico")-SUMIFS($D$5:D1717,$B$5:B1717,B1717,$C$5:C1717,"Scarico")&lt;0,"Giacenza insufficiente",""),""))))</f>
        <v/>
      </c>
    </row>
    <row r="1718" customFormat="false" ht="15" hidden="false" customHeight="false" outlineLevel="0" collapsed="false">
      <c r="A1718" s="18"/>
      <c r="B1718" s="12"/>
      <c r="C1718" s="13"/>
      <c r="D1718" s="13"/>
      <c r="E1718" s="12"/>
      <c r="F1718" s="14"/>
      <c r="G1718" s="12"/>
      <c r="H1718" s="19" t="str">
        <f aca="false">IF(B1718="","",IFERROR(INDEX(Prodotti!$B$5:$B$504,MATCH(B1718,Prodotti!$A$5:$A$504,0)),"Codice non trovato"))</f>
        <v/>
      </c>
      <c r="I1718" s="17" t="str">
        <f aca="false">IF(OR(D1718="",F1718=""),"",D1718*F1718)</f>
        <v/>
      </c>
      <c r="J1718" s="17" t="str">
        <f aca="false">IF(OR(C1718&lt;&gt;"Scarico",D1718="",F1718="",B1718=""),"",D1718*(F1718-IFERROR(INDEX(Prodotti!$F$5:$F$504,MATCH(B1718,Prodotti!$A$5:$A$504,0)),0)))</f>
        <v/>
      </c>
      <c r="K1718" s="19" t="str">
        <f aca="false">IF(B1718="","",IF(ISNA(MATCH(B1718,Prodotti!$A$5:$A$504,0)),"Codice non trovato",IF(OR(C1718="",D1718=""),"Manca tipo o quantità",IF(C1718="Scarico",IF(SUMIFS($D$5:D1718,$B$5:B1718,B1718,$C$5:C1718,"Carico")-SUMIFS($D$5:D1718,$B$5:B1718,B1718,$C$5:C1718,"Scarico")&lt;0,"Giacenza insufficiente",""),""))))</f>
        <v/>
      </c>
    </row>
    <row r="1719" customFormat="false" ht="15" hidden="false" customHeight="false" outlineLevel="0" collapsed="false">
      <c r="A1719" s="18"/>
      <c r="B1719" s="12"/>
      <c r="C1719" s="13"/>
      <c r="D1719" s="13"/>
      <c r="E1719" s="12"/>
      <c r="F1719" s="14"/>
      <c r="G1719" s="12"/>
      <c r="H1719" s="19" t="str">
        <f aca="false">IF(B1719="","",IFERROR(INDEX(Prodotti!$B$5:$B$504,MATCH(B1719,Prodotti!$A$5:$A$504,0)),"Codice non trovato"))</f>
        <v/>
      </c>
      <c r="I1719" s="17" t="str">
        <f aca="false">IF(OR(D1719="",F1719=""),"",D1719*F1719)</f>
        <v/>
      </c>
      <c r="J1719" s="17" t="str">
        <f aca="false">IF(OR(C1719&lt;&gt;"Scarico",D1719="",F1719="",B1719=""),"",D1719*(F1719-IFERROR(INDEX(Prodotti!$F$5:$F$504,MATCH(B1719,Prodotti!$A$5:$A$504,0)),0)))</f>
        <v/>
      </c>
      <c r="K1719" s="19" t="str">
        <f aca="false">IF(B1719="","",IF(ISNA(MATCH(B1719,Prodotti!$A$5:$A$504,0)),"Codice non trovato",IF(OR(C1719="",D1719=""),"Manca tipo o quantità",IF(C1719="Scarico",IF(SUMIFS($D$5:D1719,$B$5:B1719,B1719,$C$5:C1719,"Carico")-SUMIFS($D$5:D1719,$B$5:B1719,B1719,$C$5:C1719,"Scarico")&lt;0,"Giacenza insufficiente",""),""))))</f>
        <v/>
      </c>
    </row>
    <row r="1720" customFormat="false" ht="15" hidden="false" customHeight="false" outlineLevel="0" collapsed="false">
      <c r="A1720" s="18"/>
      <c r="B1720" s="12"/>
      <c r="C1720" s="13"/>
      <c r="D1720" s="13"/>
      <c r="E1720" s="12"/>
      <c r="F1720" s="14"/>
      <c r="G1720" s="12"/>
      <c r="H1720" s="19" t="str">
        <f aca="false">IF(B1720="","",IFERROR(INDEX(Prodotti!$B$5:$B$504,MATCH(B1720,Prodotti!$A$5:$A$504,0)),"Codice non trovato"))</f>
        <v/>
      </c>
      <c r="I1720" s="17" t="str">
        <f aca="false">IF(OR(D1720="",F1720=""),"",D1720*F1720)</f>
        <v/>
      </c>
      <c r="J1720" s="17" t="str">
        <f aca="false">IF(OR(C1720&lt;&gt;"Scarico",D1720="",F1720="",B1720=""),"",D1720*(F1720-IFERROR(INDEX(Prodotti!$F$5:$F$504,MATCH(B1720,Prodotti!$A$5:$A$504,0)),0)))</f>
        <v/>
      </c>
      <c r="K1720" s="19" t="str">
        <f aca="false">IF(B1720="","",IF(ISNA(MATCH(B1720,Prodotti!$A$5:$A$504,0)),"Codice non trovato",IF(OR(C1720="",D1720=""),"Manca tipo o quantità",IF(C1720="Scarico",IF(SUMIFS($D$5:D1720,$B$5:B1720,B1720,$C$5:C1720,"Carico")-SUMIFS($D$5:D1720,$B$5:B1720,B1720,$C$5:C1720,"Scarico")&lt;0,"Giacenza insufficiente",""),""))))</f>
        <v/>
      </c>
    </row>
    <row r="1721" customFormat="false" ht="15" hidden="false" customHeight="false" outlineLevel="0" collapsed="false">
      <c r="A1721" s="18"/>
      <c r="B1721" s="12"/>
      <c r="C1721" s="13"/>
      <c r="D1721" s="13"/>
      <c r="E1721" s="12"/>
      <c r="F1721" s="14"/>
      <c r="G1721" s="12"/>
      <c r="H1721" s="19" t="str">
        <f aca="false">IF(B1721="","",IFERROR(INDEX(Prodotti!$B$5:$B$504,MATCH(B1721,Prodotti!$A$5:$A$504,0)),"Codice non trovato"))</f>
        <v/>
      </c>
      <c r="I1721" s="17" t="str">
        <f aca="false">IF(OR(D1721="",F1721=""),"",D1721*F1721)</f>
        <v/>
      </c>
      <c r="J1721" s="17" t="str">
        <f aca="false">IF(OR(C1721&lt;&gt;"Scarico",D1721="",F1721="",B1721=""),"",D1721*(F1721-IFERROR(INDEX(Prodotti!$F$5:$F$504,MATCH(B1721,Prodotti!$A$5:$A$504,0)),0)))</f>
        <v/>
      </c>
      <c r="K1721" s="19" t="str">
        <f aca="false">IF(B1721="","",IF(ISNA(MATCH(B1721,Prodotti!$A$5:$A$504,0)),"Codice non trovato",IF(OR(C1721="",D1721=""),"Manca tipo o quantità",IF(C1721="Scarico",IF(SUMIFS($D$5:D1721,$B$5:B1721,B1721,$C$5:C1721,"Carico")-SUMIFS($D$5:D1721,$B$5:B1721,B1721,$C$5:C1721,"Scarico")&lt;0,"Giacenza insufficiente",""),""))))</f>
        <v/>
      </c>
    </row>
    <row r="1722" customFormat="false" ht="15" hidden="false" customHeight="false" outlineLevel="0" collapsed="false">
      <c r="A1722" s="18"/>
      <c r="B1722" s="12"/>
      <c r="C1722" s="13"/>
      <c r="D1722" s="13"/>
      <c r="E1722" s="12"/>
      <c r="F1722" s="14"/>
      <c r="G1722" s="12"/>
      <c r="H1722" s="19" t="str">
        <f aca="false">IF(B1722="","",IFERROR(INDEX(Prodotti!$B$5:$B$504,MATCH(B1722,Prodotti!$A$5:$A$504,0)),"Codice non trovato"))</f>
        <v/>
      </c>
      <c r="I1722" s="17" t="str">
        <f aca="false">IF(OR(D1722="",F1722=""),"",D1722*F1722)</f>
        <v/>
      </c>
      <c r="J1722" s="17" t="str">
        <f aca="false">IF(OR(C1722&lt;&gt;"Scarico",D1722="",F1722="",B1722=""),"",D1722*(F1722-IFERROR(INDEX(Prodotti!$F$5:$F$504,MATCH(B1722,Prodotti!$A$5:$A$504,0)),0)))</f>
        <v/>
      </c>
      <c r="K1722" s="19" t="str">
        <f aca="false">IF(B1722="","",IF(ISNA(MATCH(B1722,Prodotti!$A$5:$A$504,0)),"Codice non trovato",IF(OR(C1722="",D1722=""),"Manca tipo o quantità",IF(C1722="Scarico",IF(SUMIFS($D$5:D1722,$B$5:B1722,B1722,$C$5:C1722,"Carico")-SUMIFS($D$5:D1722,$B$5:B1722,B1722,$C$5:C1722,"Scarico")&lt;0,"Giacenza insufficiente",""),""))))</f>
        <v/>
      </c>
    </row>
    <row r="1723" customFormat="false" ht="15" hidden="false" customHeight="false" outlineLevel="0" collapsed="false">
      <c r="A1723" s="18"/>
      <c r="B1723" s="12"/>
      <c r="C1723" s="13"/>
      <c r="D1723" s="13"/>
      <c r="E1723" s="12"/>
      <c r="F1723" s="14"/>
      <c r="G1723" s="12"/>
      <c r="H1723" s="19" t="str">
        <f aca="false">IF(B1723="","",IFERROR(INDEX(Prodotti!$B$5:$B$504,MATCH(B1723,Prodotti!$A$5:$A$504,0)),"Codice non trovato"))</f>
        <v/>
      </c>
      <c r="I1723" s="17" t="str">
        <f aca="false">IF(OR(D1723="",F1723=""),"",D1723*F1723)</f>
        <v/>
      </c>
      <c r="J1723" s="17" t="str">
        <f aca="false">IF(OR(C1723&lt;&gt;"Scarico",D1723="",F1723="",B1723=""),"",D1723*(F1723-IFERROR(INDEX(Prodotti!$F$5:$F$504,MATCH(B1723,Prodotti!$A$5:$A$504,0)),0)))</f>
        <v/>
      </c>
      <c r="K1723" s="19" t="str">
        <f aca="false">IF(B1723="","",IF(ISNA(MATCH(B1723,Prodotti!$A$5:$A$504,0)),"Codice non trovato",IF(OR(C1723="",D1723=""),"Manca tipo o quantità",IF(C1723="Scarico",IF(SUMIFS($D$5:D1723,$B$5:B1723,B1723,$C$5:C1723,"Carico")-SUMIFS($D$5:D1723,$B$5:B1723,B1723,$C$5:C1723,"Scarico")&lt;0,"Giacenza insufficiente",""),""))))</f>
        <v/>
      </c>
    </row>
    <row r="1724" customFormat="false" ht="15" hidden="false" customHeight="false" outlineLevel="0" collapsed="false">
      <c r="A1724" s="18"/>
      <c r="B1724" s="12"/>
      <c r="C1724" s="13"/>
      <c r="D1724" s="13"/>
      <c r="E1724" s="12"/>
      <c r="F1724" s="14"/>
      <c r="G1724" s="12"/>
      <c r="H1724" s="19" t="str">
        <f aca="false">IF(B1724="","",IFERROR(INDEX(Prodotti!$B$5:$B$504,MATCH(B1724,Prodotti!$A$5:$A$504,0)),"Codice non trovato"))</f>
        <v/>
      </c>
      <c r="I1724" s="17" t="str">
        <f aca="false">IF(OR(D1724="",F1724=""),"",D1724*F1724)</f>
        <v/>
      </c>
      <c r="J1724" s="17" t="str">
        <f aca="false">IF(OR(C1724&lt;&gt;"Scarico",D1724="",F1724="",B1724=""),"",D1724*(F1724-IFERROR(INDEX(Prodotti!$F$5:$F$504,MATCH(B1724,Prodotti!$A$5:$A$504,0)),0)))</f>
        <v/>
      </c>
      <c r="K1724" s="19" t="str">
        <f aca="false">IF(B1724="","",IF(ISNA(MATCH(B1724,Prodotti!$A$5:$A$504,0)),"Codice non trovato",IF(OR(C1724="",D1724=""),"Manca tipo o quantità",IF(C1724="Scarico",IF(SUMIFS($D$5:D1724,$B$5:B1724,B1724,$C$5:C1724,"Carico")-SUMIFS($D$5:D1724,$B$5:B1724,B1724,$C$5:C1724,"Scarico")&lt;0,"Giacenza insufficiente",""),""))))</f>
        <v/>
      </c>
    </row>
    <row r="1725" customFormat="false" ht="15" hidden="false" customHeight="false" outlineLevel="0" collapsed="false">
      <c r="A1725" s="18"/>
      <c r="B1725" s="12"/>
      <c r="C1725" s="13"/>
      <c r="D1725" s="13"/>
      <c r="E1725" s="12"/>
      <c r="F1725" s="14"/>
      <c r="G1725" s="12"/>
      <c r="H1725" s="19" t="str">
        <f aca="false">IF(B1725="","",IFERROR(INDEX(Prodotti!$B$5:$B$504,MATCH(B1725,Prodotti!$A$5:$A$504,0)),"Codice non trovato"))</f>
        <v/>
      </c>
      <c r="I1725" s="17" t="str">
        <f aca="false">IF(OR(D1725="",F1725=""),"",D1725*F1725)</f>
        <v/>
      </c>
      <c r="J1725" s="17" t="str">
        <f aca="false">IF(OR(C1725&lt;&gt;"Scarico",D1725="",F1725="",B1725=""),"",D1725*(F1725-IFERROR(INDEX(Prodotti!$F$5:$F$504,MATCH(B1725,Prodotti!$A$5:$A$504,0)),0)))</f>
        <v/>
      </c>
      <c r="K1725" s="19" t="str">
        <f aca="false">IF(B1725="","",IF(ISNA(MATCH(B1725,Prodotti!$A$5:$A$504,0)),"Codice non trovato",IF(OR(C1725="",D1725=""),"Manca tipo o quantità",IF(C1725="Scarico",IF(SUMIFS($D$5:D1725,$B$5:B1725,B1725,$C$5:C1725,"Carico")-SUMIFS($D$5:D1725,$B$5:B1725,B1725,$C$5:C1725,"Scarico")&lt;0,"Giacenza insufficiente",""),""))))</f>
        <v/>
      </c>
    </row>
    <row r="1726" customFormat="false" ht="15" hidden="false" customHeight="false" outlineLevel="0" collapsed="false">
      <c r="A1726" s="18"/>
      <c r="B1726" s="12"/>
      <c r="C1726" s="13"/>
      <c r="D1726" s="13"/>
      <c r="E1726" s="12"/>
      <c r="F1726" s="14"/>
      <c r="G1726" s="12"/>
      <c r="H1726" s="19" t="str">
        <f aca="false">IF(B1726="","",IFERROR(INDEX(Prodotti!$B$5:$B$504,MATCH(B1726,Prodotti!$A$5:$A$504,0)),"Codice non trovato"))</f>
        <v/>
      </c>
      <c r="I1726" s="17" t="str">
        <f aca="false">IF(OR(D1726="",F1726=""),"",D1726*F1726)</f>
        <v/>
      </c>
      <c r="J1726" s="17" t="str">
        <f aca="false">IF(OR(C1726&lt;&gt;"Scarico",D1726="",F1726="",B1726=""),"",D1726*(F1726-IFERROR(INDEX(Prodotti!$F$5:$F$504,MATCH(B1726,Prodotti!$A$5:$A$504,0)),0)))</f>
        <v/>
      </c>
      <c r="K1726" s="19" t="str">
        <f aca="false">IF(B1726="","",IF(ISNA(MATCH(B1726,Prodotti!$A$5:$A$504,0)),"Codice non trovato",IF(OR(C1726="",D1726=""),"Manca tipo o quantità",IF(C1726="Scarico",IF(SUMIFS($D$5:D1726,$B$5:B1726,B1726,$C$5:C1726,"Carico")-SUMIFS($D$5:D1726,$B$5:B1726,B1726,$C$5:C1726,"Scarico")&lt;0,"Giacenza insufficiente",""),""))))</f>
        <v/>
      </c>
    </row>
    <row r="1727" customFormat="false" ht="15" hidden="false" customHeight="false" outlineLevel="0" collapsed="false">
      <c r="A1727" s="18"/>
      <c r="B1727" s="12"/>
      <c r="C1727" s="13"/>
      <c r="D1727" s="13"/>
      <c r="E1727" s="12"/>
      <c r="F1727" s="14"/>
      <c r="G1727" s="12"/>
      <c r="H1727" s="19" t="str">
        <f aca="false">IF(B1727="","",IFERROR(INDEX(Prodotti!$B$5:$B$504,MATCH(B1727,Prodotti!$A$5:$A$504,0)),"Codice non trovato"))</f>
        <v/>
      </c>
      <c r="I1727" s="17" t="str">
        <f aca="false">IF(OR(D1727="",F1727=""),"",D1727*F1727)</f>
        <v/>
      </c>
      <c r="J1727" s="17" t="str">
        <f aca="false">IF(OR(C1727&lt;&gt;"Scarico",D1727="",F1727="",B1727=""),"",D1727*(F1727-IFERROR(INDEX(Prodotti!$F$5:$F$504,MATCH(B1727,Prodotti!$A$5:$A$504,0)),0)))</f>
        <v/>
      </c>
      <c r="K1727" s="19" t="str">
        <f aca="false">IF(B1727="","",IF(ISNA(MATCH(B1727,Prodotti!$A$5:$A$504,0)),"Codice non trovato",IF(OR(C1727="",D1727=""),"Manca tipo o quantità",IF(C1727="Scarico",IF(SUMIFS($D$5:D1727,$B$5:B1727,B1727,$C$5:C1727,"Carico")-SUMIFS($D$5:D1727,$B$5:B1727,B1727,$C$5:C1727,"Scarico")&lt;0,"Giacenza insufficiente",""),""))))</f>
        <v/>
      </c>
    </row>
    <row r="1728" customFormat="false" ht="15" hidden="false" customHeight="false" outlineLevel="0" collapsed="false">
      <c r="A1728" s="18"/>
      <c r="B1728" s="12"/>
      <c r="C1728" s="13"/>
      <c r="D1728" s="13"/>
      <c r="E1728" s="12"/>
      <c r="F1728" s="14"/>
      <c r="G1728" s="12"/>
      <c r="H1728" s="19" t="str">
        <f aca="false">IF(B1728="","",IFERROR(INDEX(Prodotti!$B$5:$B$504,MATCH(B1728,Prodotti!$A$5:$A$504,0)),"Codice non trovato"))</f>
        <v/>
      </c>
      <c r="I1728" s="17" t="str">
        <f aca="false">IF(OR(D1728="",F1728=""),"",D1728*F1728)</f>
        <v/>
      </c>
      <c r="J1728" s="17" t="str">
        <f aca="false">IF(OR(C1728&lt;&gt;"Scarico",D1728="",F1728="",B1728=""),"",D1728*(F1728-IFERROR(INDEX(Prodotti!$F$5:$F$504,MATCH(B1728,Prodotti!$A$5:$A$504,0)),0)))</f>
        <v/>
      </c>
      <c r="K1728" s="19" t="str">
        <f aca="false">IF(B1728="","",IF(ISNA(MATCH(B1728,Prodotti!$A$5:$A$504,0)),"Codice non trovato",IF(OR(C1728="",D1728=""),"Manca tipo o quantità",IF(C1728="Scarico",IF(SUMIFS($D$5:D1728,$B$5:B1728,B1728,$C$5:C1728,"Carico")-SUMIFS($D$5:D1728,$B$5:B1728,B1728,$C$5:C1728,"Scarico")&lt;0,"Giacenza insufficiente",""),""))))</f>
        <v/>
      </c>
    </row>
    <row r="1729" customFormat="false" ht="15" hidden="false" customHeight="false" outlineLevel="0" collapsed="false">
      <c r="A1729" s="18"/>
      <c r="B1729" s="12"/>
      <c r="C1729" s="13"/>
      <c r="D1729" s="13"/>
      <c r="E1729" s="12"/>
      <c r="F1729" s="14"/>
      <c r="G1729" s="12"/>
      <c r="H1729" s="19" t="str">
        <f aca="false">IF(B1729="","",IFERROR(INDEX(Prodotti!$B$5:$B$504,MATCH(B1729,Prodotti!$A$5:$A$504,0)),"Codice non trovato"))</f>
        <v/>
      </c>
      <c r="I1729" s="17" t="str">
        <f aca="false">IF(OR(D1729="",F1729=""),"",D1729*F1729)</f>
        <v/>
      </c>
      <c r="J1729" s="17" t="str">
        <f aca="false">IF(OR(C1729&lt;&gt;"Scarico",D1729="",F1729="",B1729=""),"",D1729*(F1729-IFERROR(INDEX(Prodotti!$F$5:$F$504,MATCH(B1729,Prodotti!$A$5:$A$504,0)),0)))</f>
        <v/>
      </c>
      <c r="K1729" s="19" t="str">
        <f aca="false">IF(B1729="","",IF(ISNA(MATCH(B1729,Prodotti!$A$5:$A$504,0)),"Codice non trovato",IF(OR(C1729="",D1729=""),"Manca tipo o quantità",IF(C1729="Scarico",IF(SUMIFS($D$5:D1729,$B$5:B1729,B1729,$C$5:C1729,"Carico")-SUMIFS($D$5:D1729,$B$5:B1729,B1729,$C$5:C1729,"Scarico")&lt;0,"Giacenza insufficiente",""),""))))</f>
        <v/>
      </c>
    </row>
    <row r="1730" customFormat="false" ht="15" hidden="false" customHeight="false" outlineLevel="0" collapsed="false">
      <c r="A1730" s="18"/>
      <c r="B1730" s="12"/>
      <c r="C1730" s="13"/>
      <c r="D1730" s="13"/>
      <c r="E1730" s="12"/>
      <c r="F1730" s="14"/>
      <c r="G1730" s="12"/>
      <c r="H1730" s="19" t="str">
        <f aca="false">IF(B1730="","",IFERROR(INDEX(Prodotti!$B$5:$B$504,MATCH(B1730,Prodotti!$A$5:$A$504,0)),"Codice non trovato"))</f>
        <v/>
      </c>
      <c r="I1730" s="17" t="str">
        <f aca="false">IF(OR(D1730="",F1730=""),"",D1730*F1730)</f>
        <v/>
      </c>
      <c r="J1730" s="17" t="str">
        <f aca="false">IF(OR(C1730&lt;&gt;"Scarico",D1730="",F1730="",B1730=""),"",D1730*(F1730-IFERROR(INDEX(Prodotti!$F$5:$F$504,MATCH(B1730,Prodotti!$A$5:$A$504,0)),0)))</f>
        <v/>
      </c>
      <c r="K1730" s="19" t="str">
        <f aca="false">IF(B1730="","",IF(ISNA(MATCH(B1730,Prodotti!$A$5:$A$504,0)),"Codice non trovato",IF(OR(C1730="",D1730=""),"Manca tipo o quantità",IF(C1730="Scarico",IF(SUMIFS($D$5:D1730,$B$5:B1730,B1730,$C$5:C1730,"Carico")-SUMIFS($D$5:D1730,$B$5:B1730,B1730,$C$5:C1730,"Scarico")&lt;0,"Giacenza insufficiente",""),""))))</f>
        <v/>
      </c>
    </row>
    <row r="1731" customFormat="false" ht="15" hidden="false" customHeight="false" outlineLevel="0" collapsed="false">
      <c r="A1731" s="18"/>
      <c r="B1731" s="12"/>
      <c r="C1731" s="13"/>
      <c r="D1731" s="13"/>
      <c r="E1731" s="12"/>
      <c r="F1731" s="14"/>
      <c r="G1731" s="12"/>
      <c r="H1731" s="19" t="str">
        <f aca="false">IF(B1731="","",IFERROR(INDEX(Prodotti!$B$5:$B$504,MATCH(B1731,Prodotti!$A$5:$A$504,0)),"Codice non trovato"))</f>
        <v/>
      </c>
      <c r="I1731" s="17" t="str">
        <f aca="false">IF(OR(D1731="",F1731=""),"",D1731*F1731)</f>
        <v/>
      </c>
      <c r="J1731" s="17" t="str">
        <f aca="false">IF(OR(C1731&lt;&gt;"Scarico",D1731="",F1731="",B1731=""),"",D1731*(F1731-IFERROR(INDEX(Prodotti!$F$5:$F$504,MATCH(B1731,Prodotti!$A$5:$A$504,0)),0)))</f>
        <v/>
      </c>
      <c r="K1731" s="19" t="str">
        <f aca="false">IF(B1731="","",IF(ISNA(MATCH(B1731,Prodotti!$A$5:$A$504,0)),"Codice non trovato",IF(OR(C1731="",D1731=""),"Manca tipo o quantità",IF(C1731="Scarico",IF(SUMIFS($D$5:D1731,$B$5:B1731,B1731,$C$5:C1731,"Carico")-SUMIFS($D$5:D1731,$B$5:B1731,B1731,$C$5:C1731,"Scarico")&lt;0,"Giacenza insufficiente",""),""))))</f>
        <v/>
      </c>
    </row>
    <row r="1732" customFormat="false" ht="15" hidden="false" customHeight="false" outlineLevel="0" collapsed="false">
      <c r="A1732" s="18"/>
      <c r="B1732" s="12"/>
      <c r="C1732" s="13"/>
      <c r="D1732" s="13"/>
      <c r="E1732" s="12"/>
      <c r="F1732" s="14"/>
      <c r="G1732" s="12"/>
      <c r="H1732" s="19" t="str">
        <f aca="false">IF(B1732="","",IFERROR(INDEX(Prodotti!$B$5:$B$504,MATCH(B1732,Prodotti!$A$5:$A$504,0)),"Codice non trovato"))</f>
        <v/>
      </c>
      <c r="I1732" s="17" t="str">
        <f aca="false">IF(OR(D1732="",F1732=""),"",D1732*F1732)</f>
        <v/>
      </c>
      <c r="J1732" s="17" t="str">
        <f aca="false">IF(OR(C1732&lt;&gt;"Scarico",D1732="",F1732="",B1732=""),"",D1732*(F1732-IFERROR(INDEX(Prodotti!$F$5:$F$504,MATCH(B1732,Prodotti!$A$5:$A$504,0)),0)))</f>
        <v/>
      </c>
      <c r="K1732" s="19" t="str">
        <f aca="false">IF(B1732="","",IF(ISNA(MATCH(B1732,Prodotti!$A$5:$A$504,0)),"Codice non trovato",IF(OR(C1732="",D1732=""),"Manca tipo o quantità",IF(C1732="Scarico",IF(SUMIFS($D$5:D1732,$B$5:B1732,B1732,$C$5:C1732,"Carico")-SUMIFS($D$5:D1732,$B$5:B1732,B1732,$C$5:C1732,"Scarico")&lt;0,"Giacenza insufficiente",""),""))))</f>
        <v/>
      </c>
    </row>
    <row r="1733" customFormat="false" ht="15" hidden="false" customHeight="false" outlineLevel="0" collapsed="false">
      <c r="A1733" s="18"/>
      <c r="B1733" s="12"/>
      <c r="C1733" s="13"/>
      <c r="D1733" s="13"/>
      <c r="E1733" s="12"/>
      <c r="F1733" s="14"/>
      <c r="G1733" s="12"/>
      <c r="H1733" s="19" t="str">
        <f aca="false">IF(B1733="","",IFERROR(INDEX(Prodotti!$B$5:$B$504,MATCH(B1733,Prodotti!$A$5:$A$504,0)),"Codice non trovato"))</f>
        <v/>
      </c>
      <c r="I1733" s="17" t="str">
        <f aca="false">IF(OR(D1733="",F1733=""),"",D1733*F1733)</f>
        <v/>
      </c>
      <c r="J1733" s="17" t="str">
        <f aca="false">IF(OR(C1733&lt;&gt;"Scarico",D1733="",F1733="",B1733=""),"",D1733*(F1733-IFERROR(INDEX(Prodotti!$F$5:$F$504,MATCH(B1733,Prodotti!$A$5:$A$504,0)),0)))</f>
        <v/>
      </c>
      <c r="K1733" s="19" t="str">
        <f aca="false">IF(B1733="","",IF(ISNA(MATCH(B1733,Prodotti!$A$5:$A$504,0)),"Codice non trovato",IF(OR(C1733="",D1733=""),"Manca tipo o quantità",IF(C1733="Scarico",IF(SUMIFS($D$5:D1733,$B$5:B1733,B1733,$C$5:C1733,"Carico")-SUMIFS($D$5:D1733,$B$5:B1733,B1733,$C$5:C1733,"Scarico")&lt;0,"Giacenza insufficiente",""),""))))</f>
        <v/>
      </c>
    </row>
    <row r="1734" customFormat="false" ht="15" hidden="false" customHeight="false" outlineLevel="0" collapsed="false">
      <c r="A1734" s="18"/>
      <c r="B1734" s="12"/>
      <c r="C1734" s="13"/>
      <c r="D1734" s="13"/>
      <c r="E1734" s="12"/>
      <c r="F1734" s="14"/>
      <c r="G1734" s="12"/>
      <c r="H1734" s="19" t="str">
        <f aca="false">IF(B1734="","",IFERROR(INDEX(Prodotti!$B$5:$B$504,MATCH(B1734,Prodotti!$A$5:$A$504,0)),"Codice non trovato"))</f>
        <v/>
      </c>
      <c r="I1734" s="17" t="str">
        <f aca="false">IF(OR(D1734="",F1734=""),"",D1734*F1734)</f>
        <v/>
      </c>
      <c r="J1734" s="17" t="str">
        <f aca="false">IF(OR(C1734&lt;&gt;"Scarico",D1734="",F1734="",B1734=""),"",D1734*(F1734-IFERROR(INDEX(Prodotti!$F$5:$F$504,MATCH(B1734,Prodotti!$A$5:$A$504,0)),0)))</f>
        <v/>
      </c>
      <c r="K1734" s="19" t="str">
        <f aca="false">IF(B1734="","",IF(ISNA(MATCH(B1734,Prodotti!$A$5:$A$504,0)),"Codice non trovato",IF(OR(C1734="",D1734=""),"Manca tipo o quantità",IF(C1734="Scarico",IF(SUMIFS($D$5:D1734,$B$5:B1734,B1734,$C$5:C1734,"Carico")-SUMIFS($D$5:D1734,$B$5:B1734,B1734,$C$5:C1734,"Scarico")&lt;0,"Giacenza insufficiente",""),""))))</f>
        <v/>
      </c>
    </row>
    <row r="1735" customFormat="false" ht="15" hidden="false" customHeight="false" outlineLevel="0" collapsed="false">
      <c r="A1735" s="18"/>
      <c r="B1735" s="12"/>
      <c r="C1735" s="13"/>
      <c r="D1735" s="13"/>
      <c r="E1735" s="12"/>
      <c r="F1735" s="14"/>
      <c r="G1735" s="12"/>
      <c r="H1735" s="19" t="str">
        <f aca="false">IF(B1735="","",IFERROR(INDEX(Prodotti!$B$5:$B$504,MATCH(B1735,Prodotti!$A$5:$A$504,0)),"Codice non trovato"))</f>
        <v/>
      </c>
      <c r="I1735" s="17" t="str">
        <f aca="false">IF(OR(D1735="",F1735=""),"",D1735*F1735)</f>
        <v/>
      </c>
      <c r="J1735" s="17" t="str">
        <f aca="false">IF(OR(C1735&lt;&gt;"Scarico",D1735="",F1735="",B1735=""),"",D1735*(F1735-IFERROR(INDEX(Prodotti!$F$5:$F$504,MATCH(B1735,Prodotti!$A$5:$A$504,0)),0)))</f>
        <v/>
      </c>
      <c r="K1735" s="19" t="str">
        <f aca="false">IF(B1735="","",IF(ISNA(MATCH(B1735,Prodotti!$A$5:$A$504,0)),"Codice non trovato",IF(OR(C1735="",D1735=""),"Manca tipo o quantità",IF(C1735="Scarico",IF(SUMIFS($D$5:D1735,$B$5:B1735,B1735,$C$5:C1735,"Carico")-SUMIFS($D$5:D1735,$B$5:B1735,B1735,$C$5:C1735,"Scarico")&lt;0,"Giacenza insufficiente",""),""))))</f>
        <v/>
      </c>
    </row>
    <row r="1736" customFormat="false" ht="15" hidden="false" customHeight="false" outlineLevel="0" collapsed="false">
      <c r="A1736" s="18"/>
      <c r="B1736" s="12"/>
      <c r="C1736" s="13"/>
      <c r="D1736" s="13"/>
      <c r="E1736" s="12"/>
      <c r="F1736" s="14"/>
      <c r="G1736" s="12"/>
      <c r="H1736" s="19" t="str">
        <f aca="false">IF(B1736="","",IFERROR(INDEX(Prodotti!$B$5:$B$504,MATCH(B1736,Prodotti!$A$5:$A$504,0)),"Codice non trovato"))</f>
        <v/>
      </c>
      <c r="I1736" s="17" t="str">
        <f aca="false">IF(OR(D1736="",F1736=""),"",D1736*F1736)</f>
        <v/>
      </c>
      <c r="J1736" s="17" t="str">
        <f aca="false">IF(OR(C1736&lt;&gt;"Scarico",D1736="",F1736="",B1736=""),"",D1736*(F1736-IFERROR(INDEX(Prodotti!$F$5:$F$504,MATCH(B1736,Prodotti!$A$5:$A$504,0)),0)))</f>
        <v/>
      </c>
      <c r="K1736" s="19" t="str">
        <f aca="false">IF(B1736="","",IF(ISNA(MATCH(B1736,Prodotti!$A$5:$A$504,0)),"Codice non trovato",IF(OR(C1736="",D1736=""),"Manca tipo o quantità",IF(C1736="Scarico",IF(SUMIFS($D$5:D1736,$B$5:B1736,B1736,$C$5:C1736,"Carico")-SUMIFS($D$5:D1736,$B$5:B1736,B1736,$C$5:C1736,"Scarico")&lt;0,"Giacenza insufficiente",""),""))))</f>
        <v/>
      </c>
    </row>
    <row r="1737" customFormat="false" ht="15" hidden="false" customHeight="false" outlineLevel="0" collapsed="false">
      <c r="A1737" s="18"/>
      <c r="B1737" s="12"/>
      <c r="C1737" s="13"/>
      <c r="D1737" s="13"/>
      <c r="E1737" s="12"/>
      <c r="F1737" s="14"/>
      <c r="G1737" s="12"/>
      <c r="H1737" s="19" t="str">
        <f aca="false">IF(B1737="","",IFERROR(INDEX(Prodotti!$B$5:$B$504,MATCH(B1737,Prodotti!$A$5:$A$504,0)),"Codice non trovato"))</f>
        <v/>
      </c>
      <c r="I1737" s="17" t="str">
        <f aca="false">IF(OR(D1737="",F1737=""),"",D1737*F1737)</f>
        <v/>
      </c>
      <c r="J1737" s="17" t="str">
        <f aca="false">IF(OR(C1737&lt;&gt;"Scarico",D1737="",F1737="",B1737=""),"",D1737*(F1737-IFERROR(INDEX(Prodotti!$F$5:$F$504,MATCH(B1737,Prodotti!$A$5:$A$504,0)),0)))</f>
        <v/>
      </c>
      <c r="K1737" s="19" t="str">
        <f aca="false">IF(B1737="","",IF(ISNA(MATCH(B1737,Prodotti!$A$5:$A$504,0)),"Codice non trovato",IF(OR(C1737="",D1737=""),"Manca tipo o quantità",IF(C1737="Scarico",IF(SUMIFS($D$5:D1737,$B$5:B1737,B1737,$C$5:C1737,"Carico")-SUMIFS($D$5:D1737,$B$5:B1737,B1737,$C$5:C1737,"Scarico")&lt;0,"Giacenza insufficiente",""),""))))</f>
        <v/>
      </c>
    </row>
    <row r="1738" customFormat="false" ht="15" hidden="false" customHeight="false" outlineLevel="0" collapsed="false">
      <c r="A1738" s="18"/>
      <c r="B1738" s="12"/>
      <c r="C1738" s="13"/>
      <c r="D1738" s="13"/>
      <c r="E1738" s="12"/>
      <c r="F1738" s="14"/>
      <c r="G1738" s="12"/>
      <c r="H1738" s="19" t="str">
        <f aca="false">IF(B1738="","",IFERROR(INDEX(Prodotti!$B$5:$B$504,MATCH(B1738,Prodotti!$A$5:$A$504,0)),"Codice non trovato"))</f>
        <v/>
      </c>
      <c r="I1738" s="17" t="str">
        <f aca="false">IF(OR(D1738="",F1738=""),"",D1738*F1738)</f>
        <v/>
      </c>
      <c r="J1738" s="17" t="str">
        <f aca="false">IF(OR(C1738&lt;&gt;"Scarico",D1738="",F1738="",B1738=""),"",D1738*(F1738-IFERROR(INDEX(Prodotti!$F$5:$F$504,MATCH(B1738,Prodotti!$A$5:$A$504,0)),0)))</f>
        <v/>
      </c>
      <c r="K1738" s="19" t="str">
        <f aca="false">IF(B1738="","",IF(ISNA(MATCH(B1738,Prodotti!$A$5:$A$504,0)),"Codice non trovato",IF(OR(C1738="",D1738=""),"Manca tipo o quantità",IF(C1738="Scarico",IF(SUMIFS($D$5:D1738,$B$5:B1738,B1738,$C$5:C1738,"Carico")-SUMIFS($D$5:D1738,$B$5:B1738,B1738,$C$5:C1738,"Scarico")&lt;0,"Giacenza insufficiente",""),""))))</f>
        <v/>
      </c>
    </row>
    <row r="1739" customFormat="false" ht="15" hidden="false" customHeight="false" outlineLevel="0" collapsed="false">
      <c r="A1739" s="18"/>
      <c r="B1739" s="12"/>
      <c r="C1739" s="13"/>
      <c r="D1739" s="13"/>
      <c r="E1739" s="12"/>
      <c r="F1739" s="14"/>
      <c r="G1739" s="12"/>
      <c r="H1739" s="19" t="str">
        <f aca="false">IF(B1739="","",IFERROR(INDEX(Prodotti!$B$5:$B$504,MATCH(B1739,Prodotti!$A$5:$A$504,0)),"Codice non trovato"))</f>
        <v/>
      </c>
      <c r="I1739" s="17" t="str">
        <f aca="false">IF(OR(D1739="",F1739=""),"",D1739*F1739)</f>
        <v/>
      </c>
      <c r="J1739" s="17" t="str">
        <f aca="false">IF(OR(C1739&lt;&gt;"Scarico",D1739="",F1739="",B1739=""),"",D1739*(F1739-IFERROR(INDEX(Prodotti!$F$5:$F$504,MATCH(B1739,Prodotti!$A$5:$A$504,0)),0)))</f>
        <v/>
      </c>
      <c r="K1739" s="19" t="str">
        <f aca="false">IF(B1739="","",IF(ISNA(MATCH(B1739,Prodotti!$A$5:$A$504,0)),"Codice non trovato",IF(OR(C1739="",D1739=""),"Manca tipo o quantità",IF(C1739="Scarico",IF(SUMIFS($D$5:D1739,$B$5:B1739,B1739,$C$5:C1739,"Carico")-SUMIFS($D$5:D1739,$B$5:B1739,B1739,$C$5:C1739,"Scarico")&lt;0,"Giacenza insufficiente",""),""))))</f>
        <v/>
      </c>
    </row>
    <row r="1740" customFormat="false" ht="15" hidden="false" customHeight="false" outlineLevel="0" collapsed="false">
      <c r="A1740" s="18"/>
      <c r="B1740" s="12"/>
      <c r="C1740" s="13"/>
      <c r="D1740" s="13"/>
      <c r="E1740" s="12"/>
      <c r="F1740" s="14"/>
      <c r="G1740" s="12"/>
      <c r="H1740" s="19" t="str">
        <f aca="false">IF(B1740="","",IFERROR(INDEX(Prodotti!$B$5:$B$504,MATCH(B1740,Prodotti!$A$5:$A$504,0)),"Codice non trovato"))</f>
        <v/>
      </c>
      <c r="I1740" s="17" t="str">
        <f aca="false">IF(OR(D1740="",F1740=""),"",D1740*F1740)</f>
        <v/>
      </c>
      <c r="J1740" s="17" t="str">
        <f aca="false">IF(OR(C1740&lt;&gt;"Scarico",D1740="",F1740="",B1740=""),"",D1740*(F1740-IFERROR(INDEX(Prodotti!$F$5:$F$504,MATCH(B1740,Prodotti!$A$5:$A$504,0)),0)))</f>
        <v/>
      </c>
      <c r="K1740" s="19" t="str">
        <f aca="false">IF(B1740="","",IF(ISNA(MATCH(B1740,Prodotti!$A$5:$A$504,0)),"Codice non trovato",IF(OR(C1740="",D1740=""),"Manca tipo o quantità",IF(C1740="Scarico",IF(SUMIFS($D$5:D1740,$B$5:B1740,B1740,$C$5:C1740,"Carico")-SUMIFS($D$5:D1740,$B$5:B1740,B1740,$C$5:C1740,"Scarico")&lt;0,"Giacenza insufficiente",""),""))))</f>
        <v/>
      </c>
    </row>
    <row r="1741" customFormat="false" ht="15" hidden="false" customHeight="false" outlineLevel="0" collapsed="false">
      <c r="A1741" s="18"/>
      <c r="B1741" s="12"/>
      <c r="C1741" s="13"/>
      <c r="D1741" s="13"/>
      <c r="E1741" s="12"/>
      <c r="F1741" s="14"/>
      <c r="G1741" s="12"/>
      <c r="H1741" s="19" t="str">
        <f aca="false">IF(B1741="","",IFERROR(INDEX(Prodotti!$B$5:$B$504,MATCH(B1741,Prodotti!$A$5:$A$504,0)),"Codice non trovato"))</f>
        <v/>
      </c>
      <c r="I1741" s="17" t="str">
        <f aca="false">IF(OR(D1741="",F1741=""),"",D1741*F1741)</f>
        <v/>
      </c>
      <c r="J1741" s="17" t="str">
        <f aca="false">IF(OR(C1741&lt;&gt;"Scarico",D1741="",F1741="",B1741=""),"",D1741*(F1741-IFERROR(INDEX(Prodotti!$F$5:$F$504,MATCH(B1741,Prodotti!$A$5:$A$504,0)),0)))</f>
        <v/>
      </c>
      <c r="K1741" s="19" t="str">
        <f aca="false">IF(B1741="","",IF(ISNA(MATCH(B1741,Prodotti!$A$5:$A$504,0)),"Codice non trovato",IF(OR(C1741="",D1741=""),"Manca tipo o quantità",IF(C1741="Scarico",IF(SUMIFS($D$5:D1741,$B$5:B1741,B1741,$C$5:C1741,"Carico")-SUMIFS($D$5:D1741,$B$5:B1741,B1741,$C$5:C1741,"Scarico")&lt;0,"Giacenza insufficiente",""),""))))</f>
        <v/>
      </c>
    </row>
    <row r="1742" customFormat="false" ht="15" hidden="false" customHeight="false" outlineLevel="0" collapsed="false">
      <c r="A1742" s="18"/>
      <c r="B1742" s="12"/>
      <c r="C1742" s="13"/>
      <c r="D1742" s="13"/>
      <c r="E1742" s="12"/>
      <c r="F1742" s="14"/>
      <c r="G1742" s="12"/>
      <c r="H1742" s="19" t="str">
        <f aca="false">IF(B1742="","",IFERROR(INDEX(Prodotti!$B$5:$B$504,MATCH(B1742,Prodotti!$A$5:$A$504,0)),"Codice non trovato"))</f>
        <v/>
      </c>
      <c r="I1742" s="17" t="str">
        <f aca="false">IF(OR(D1742="",F1742=""),"",D1742*F1742)</f>
        <v/>
      </c>
      <c r="J1742" s="17" t="str">
        <f aca="false">IF(OR(C1742&lt;&gt;"Scarico",D1742="",F1742="",B1742=""),"",D1742*(F1742-IFERROR(INDEX(Prodotti!$F$5:$F$504,MATCH(B1742,Prodotti!$A$5:$A$504,0)),0)))</f>
        <v/>
      </c>
      <c r="K1742" s="19" t="str">
        <f aca="false">IF(B1742="","",IF(ISNA(MATCH(B1742,Prodotti!$A$5:$A$504,0)),"Codice non trovato",IF(OR(C1742="",D1742=""),"Manca tipo o quantità",IF(C1742="Scarico",IF(SUMIFS($D$5:D1742,$B$5:B1742,B1742,$C$5:C1742,"Carico")-SUMIFS($D$5:D1742,$B$5:B1742,B1742,$C$5:C1742,"Scarico")&lt;0,"Giacenza insufficiente",""),""))))</f>
        <v/>
      </c>
    </row>
    <row r="1743" customFormat="false" ht="15" hidden="false" customHeight="false" outlineLevel="0" collapsed="false">
      <c r="A1743" s="18"/>
      <c r="B1743" s="12"/>
      <c r="C1743" s="13"/>
      <c r="D1743" s="13"/>
      <c r="E1743" s="12"/>
      <c r="F1743" s="14"/>
      <c r="G1743" s="12"/>
      <c r="H1743" s="19" t="str">
        <f aca="false">IF(B1743="","",IFERROR(INDEX(Prodotti!$B$5:$B$504,MATCH(B1743,Prodotti!$A$5:$A$504,0)),"Codice non trovato"))</f>
        <v/>
      </c>
      <c r="I1743" s="17" t="str">
        <f aca="false">IF(OR(D1743="",F1743=""),"",D1743*F1743)</f>
        <v/>
      </c>
      <c r="J1743" s="17" t="str">
        <f aca="false">IF(OR(C1743&lt;&gt;"Scarico",D1743="",F1743="",B1743=""),"",D1743*(F1743-IFERROR(INDEX(Prodotti!$F$5:$F$504,MATCH(B1743,Prodotti!$A$5:$A$504,0)),0)))</f>
        <v/>
      </c>
      <c r="K1743" s="19" t="str">
        <f aca="false">IF(B1743="","",IF(ISNA(MATCH(B1743,Prodotti!$A$5:$A$504,0)),"Codice non trovato",IF(OR(C1743="",D1743=""),"Manca tipo o quantità",IF(C1743="Scarico",IF(SUMIFS($D$5:D1743,$B$5:B1743,B1743,$C$5:C1743,"Carico")-SUMIFS($D$5:D1743,$B$5:B1743,B1743,$C$5:C1743,"Scarico")&lt;0,"Giacenza insufficiente",""),""))))</f>
        <v/>
      </c>
    </row>
    <row r="1744" customFormat="false" ht="15" hidden="false" customHeight="false" outlineLevel="0" collapsed="false">
      <c r="A1744" s="18"/>
      <c r="B1744" s="12"/>
      <c r="C1744" s="13"/>
      <c r="D1744" s="13"/>
      <c r="E1744" s="12"/>
      <c r="F1744" s="14"/>
      <c r="G1744" s="12"/>
      <c r="H1744" s="19" t="str">
        <f aca="false">IF(B1744="","",IFERROR(INDEX(Prodotti!$B$5:$B$504,MATCH(B1744,Prodotti!$A$5:$A$504,0)),"Codice non trovato"))</f>
        <v/>
      </c>
      <c r="I1744" s="17" t="str">
        <f aca="false">IF(OR(D1744="",F1744=""),"",D1744*F1744)</f>
        <v/>
      </c>
      <c r="J1744" s="17" t="str">
        <f aca="false">IF(OR(C1744&lt;&gt;"Scarico",D1744="",F1744="",B1744=""),"",D1744*(F1744-IFERROR(INDEX(Prodotti!$F$5:$F$504,MATCH(B1744,Prodotti!$A$5:$A$504,0)),0)))</f>
        <v/>
      </c>
      <c r="K1744" s="19" t="str">
        <f aca="false">IF(B1744="","",IF(ISNA(MATCH(B1744,Prodotti!$A$5:$A$504,0)),"Codice non trovato",IF(OR(C1744="",D1744=""),"Manca tipo o quantità",IF(C1744="Scarico",IF(SUMIFS($D$5:D1744,$B$5:B1744,B1744,$C$5:C1744,"Carico")-SUMIFS($D$5:D1744,$B$5:B1744,B1744,$C$5:C1744,"Scarico")&lt;0,"Giacenza insufficiente",""),""))))</f>
        <v/>
      </c>
    </row>
    <row r="1745" customFormat="false" ht="15" hidden="false" customHeight="false" outlineLevel="0" collapsed="false">
      <c r="A1745" s="18"/>
      <c r="B1745" s="12"/>
      <c r="C1745" s="13"/>
      <c r="D1745" s="13"/>
      <c r="E1745" s="12"/>
      <c r="F1745" s="14"/>
      <c r="G1745" s="12"/>
      <c r="H1745" s="19" t="str">
        <f aca="false">IF(B1745="","",IFERROR(INDEX(Prodotti!$B$5:$B$504,MATCH(B1745,Prodotti!$A$5:$A$504,0)),"Codice non trovato"))</f>
        <v/>
      </c>
      <c r="I1745" s="17" t="str">
        <f aca="false">IF(OR(D1745="",F1745=""),"",D1745*F1745)</f>
        <v/>
      </c>
      <c r="J1745" s="17" t="str">
        <f aca="false">IF(OR(C1745&lt;&gt;"Scarico",D1745="",F1745="",B1745=""),"",D1745*(F1745-IFERROR(INDEX(Prodotti!$F$5:$F$504,MATCH(B1745,Prodotti!$A$5:$A$504,0)),0)))</f>
        <v/>
      </c>
      <c r="K1745" s="19" t="str">
        <f aca="false">IF(B1745="","",IF(ISNA(MATCH(B1745,Prodotti!$A$5:$A$504,0)),"Codice non trovato",IF(OR(C1745="",D1745=""),"Manca tipo o quantità",IF(C1745="Scarico",IF(SUMIFS($D$5:D1745,$B$5:B1745,B1745,$C$5:C1745,"Carico")-SUMIFS($D$5:D1745,$B$5:B1745,B1745,$C$5:C1745,"Scarico")&lt;0,"Giacenza insufficiente",""),""))))</f>
        <v/>
      </c>
    </row>
    <row r="1746" customFormat="false" ht="15" hidden="false" customHeight="false" outlineLevel="0" collapsed="false">
      <c r="A1746" s="18"/>
      <c r="B1746" s="12"/>
      <c r="C1746" s="13"/>
      <c r="D1746" s="13"/>
      <c r="E1746" s="12"/>
      <c r="F1746" s="14"/>
      <c r="G1746" s="12"/>
      <c r="H1746" s="19" t="str">
        <f aca="false">IF(B1746="","",IFERROR(INDEX(Prodotti!$B$5:$B$504,MATCH(B1746,Prodotti!$A$5:$A$504,0)),"Codice non trovato"))</f>
        <v/>
      </c>
      <c r="I1746" s="17" t="str">
        <f aca="false">IF(OR(D1746="",F1746=""),"",D1746*F1746)</f>
        <v/>
      </c>
      <c r="J1746" s="17" t="str">
        <f aca="false">IF(OR(C1746&lt;&gt;"Scarico",D1746="",F1746="",B1746=""),"",D1746*(F1746-IFERROR(INDEX(Prodotti!$F$5:$F$504,MATCH(B1746,Prodotti!$A$5:$A$504,0)),0)))</f>
        <v/>
      </c>
      <c r="K1746" s="19" t="str">
        <f aca="false">IF(B1746="","",IF(ISNA(MATCH(B1746,Prodotti!$A$5:$A$504,0)),"Codice non trovato",IF(OR(C1746="",D1746=""),"Manca tipo o quantità",IF(C1746="Scarico",IF(SUMIFS($D$5:D1746,$B$5:B1746,B1746,$C$5:C1746,"Carico")-SUMIFS($D$5:D1746,$B$5:B1746,B1746,$C$5:C1746,"Scarico")&lt;0,"Giacenza insufficiente",""),""))))</f>
        <v/>
      </c>
    </row>
    <row r="1747" customFormat="false" ht="15" hidden="false" customHeight="false" outlineLevel="0" collapsed="false">
      <c r="A1747" s="18"/>
      <c r="B1747" s="12"/>
      <c r="C1747" s="13"/>
      <c r="D1747" s="13"/>
      <c r="E1747" s="12"/>
      <c r="F1747" s="14"/>
      <c r="G1747" s="12"/>
      <c r="H1747" s="19" t="str">
        <f aca="false">IF(B1747="","",IFERROR(INDEX(Prodotti!$B$5:$B$504,MATCH(B1747,Prodotti!$A$5:$A$504,0)),"Codice non trovato"))</f>
        <v/>
      </c>
      <c r="I1747" s="17" t="str">
        <f aca="false">IF(OR(D1747="",F1747=""),"",D1747*F1747)</f>
        <v/>
      </c>
      <c r="J1747" s="17" t="str">
        <f aca="false">IF(OR(C1747&lt;&gt;"Scarico",D1747="",F1747="",B1747=""),"",D1747*(F1747-IFERROR(INDEX(Prodotti!$F$5:$F$504,MATCH(B1747,Prodotti!$A$5:$A$504,0)),0)))</f>
        <v/>
      </c>
      <c r="K1747" s="19" t="str">
        <f aca="false">IF(B1747="","",IF(ISNA(MATCH(B1747,Prodotti!$A$5:$A$504,0)),"Codice non trovato",IF(OR(C1747="",D1747=""),"Manca tipo o quantità",IF(C1747="Scarico",IF(SUMIFS($D$5:D1747,$B$5:B1747,B1747,$C$5:C1747,"Carico")-SUMIFS($D$5:D1747,$B$5:B1747,B1747,$C$5:C1747,"Scarico")&lt;0,"Giacenza insufficiente",""),""))))</f>
        <v/>
      </c>
    </row>
    <row r="1748" customFormat="false" ht="15" hidden="false" customHeight="false" outlineLevel="0" collapsed="false">
      <c r="A1748" s="18"/>
      <c r="B1748" s="12"/>
      <c r="C1748" s="13"/>
      <c r="D1748" s="13"/>
      <c r="E1748" s="12"/>
      <c r="F1748" s="14"/>
      <c r="G1748" s="12"/>
      <c r="H1748" s="19" t="str">
        <f aca="false">IF(B1748="","",IFERROR(INDEX(Prodotti!$B$5:$B$504,MATCH(B1748,Prodotti!$A$5:$A$504,0)),"Codice non trovato"))</f>
        <v/>
      </c>
      <c r="I1748" s="17" t="str">
        <f aca="false">IF(OR(D1748="",F1748=""),"",D1748*F1748)</f>
        <v/>
      </c>
      <c r="J1748" s="17" t="str">
        <f aca="false">IF(OR(C1748&lt;&gt;"Scarico",D1748="",F1748="",B1748=""),"",D1748*(F1748-IFERROR(INDEX(Prodotti!$F$5:$F$504,MATCH(B1748,Prodotti!$A$5:$A$504,0)),0)))</f>
        <v/>
      </c>
      <c r="K1748" s="19" t="str">
        <f aca="false">IF(B1748="","",IF(ISNA(MATCH(B1748,Prodotti!$A$5:$A$504,0)),"Codice non trovato",IF(OR(C1748="",D1748=""),"Manca tipo o quantità",IF(C1748="Scarico",IF(SUMIFS($D$5:D1748,$B$5:B1748,B1748,$C$5:C1748,"Carico")-SUMIFS($D$5:D1748,$B$5:B1748,B1748,$C$5:C1748,"Scarico")&lt;0,"Giacenza insufficiente",""),""))))</f>
        <v/>
      </c>
    </row>
    <row r="1749" customFormat="false" ht="15" hidden="false" customHeight="false" outlineLevel="0" collapsed="false">
      <c r="A1749" s="18"/>
      <c r="B1749" s="12"/>
      <c r="C1749" s="13"/>
      <c r="D1749" s="13"/>
      <c r="E1749" s="12"/>
      <c r="F1749" s="14"/>
      <c r="G1749" s="12"/>
      <c r="H1749" s="19" t="str">
        <f aca="false">IF(B1749="","",IFERROR(INDEX(Prodotti!$B$5:$B$504,MATCH(B1749,Prodotti!$A$5:$A$504,0)),"Codice non trovato"))</f>
        <v/>
      </c>
      <c r="I1749" s="17" t="str">
        <f aca="false">IF(OR(D1749="",F1749=""),"",D1749*F1749)</f>
        <v/>
      </c>
      <c r="J1749" s="17" t="str">
        <f aca="false">IF(OR(C1749&lt;&gt;"Scarico",D1749="",F1749="",B1749=""),"",D1749*(F1749-IFERROR(INDEX(Prodotti!$F$5:$F$504,MATCH(B1749,Prodotti!$A$5:$A$504,0)),0)))</f>
        <v/>
      </c>
      <c r="K1749" s="19" t="str">
        <f aca="false">IF(B1749="","",IF(ISNA(MATCH(B1749,Prodotti!$A$5:$A$504,0)),"Codice non trovato",IF(OR(C1749="",D1749=""),"Manca tipo o quantità",IF(C1749="Scarico",IF(SUMIFS($D$5:D1749,$B$5:B1749,B1749,$C$5:C1749,"Carico")-SUMIFS($D$5:D1749,$B$5:B1749,B1749,$C$5:C1749,"Scarico")&lt;0,"Giacenza insufficiente",""),""))))</f>
        <v/>
      </c>
    </row>
    <row r="1750" customFormat="false" ht="15" hidden="false" customHeight="false" outlineLevel="0" collapsed="false">
      <c r="A1750" s="18"/>
      <c r="B1750" s="12"/>
      <c r="C1750" s="13"/>
      <c r="D1750" s="13"/>
      <c r="E1750" s="12"/>
      <c r="F1750" s="14"/>
      <c r="G1750" s="12"/>
      <c r="H1750" s="19" t="str">
        <f aca="false">IF(B1750="","",IFERROR(INDEX(Prodotti!$B$5:$B$504,MATCH(B1750,Prodotti!$A$5:$A$504,0)),"Codice non trovato"))</f>
        <v/>
      </c>
      <c r="I1750" s="17" t="str">
        <f aca="false">IF(OR(D1750="",F1750=""),"",D1750*F1750)</f>
        <v/>
      </c>
      <c r="J1750" s="17" t="str">
        <f aca="false">IF(OR(C1750&lt;&gt;"Scarico",D1750="",F1750="",B1750=""),"",D1750*(F1750-IFERROR(INDEX(Prodotti!$F$5:$F$504,MATCH(B1750,Prodotti!$A$5:$A$504,0)),0)))</f>
        <v/>
      </c>
      <c r="K1750" s="19" t="str">
        <f aca="false">IF(B1750="","",IF(ISNA(MATCH(B1750,Prodotti!$A$5:$A$504,0)),"Codice non trovato",IF(OR(C1750="",D1750=""),"Manca tipo o quantità",IF(C1750="Scarico",IF(SUMIFS($D$5:D1750,$B$5:B1750,B1750,$C$5:C1750,"Carico")-SUMIFS($D$5:D1750,$B$5:B1750,B1750,$C$5:C1750,"Scarico")&lt;0,"Giacenza insufficiente",""),""))))</f>
        <v/>
      </c>
    </row>
    <row r="1751" customFormat="false" ht="15" hidden="false" customHeight="false" outlineLevel="0" collapsed="false">
      <c r="A1751" s="18"/>
      <c r="B1751" s="12"/>
      <c r="C1751" s="13"/>
      <c r="D1751" s="13"/>
      <c r="E1751" s="12"/>
      <c r="F1751" s="14"/>
      <c r="G1751" s="12"/>
      <c r="H1751" s="19" t="str">
        <f aca="false">IF(B1751="","",IFERROR(INDEX(Prodotti!$B$5:$B$504,MATCH(B1751,Prodotti!$A$5:$A$504,0)),"Codice non trovato"))</f>
        <v/>
      </c>
      <c r="I1751" s="17" t="str">
        <f aca="false">IF(OR(D1751="",F1751=""),"",D1751*F1751)</f>
        <v/>
      </c>
      <c r="J1751" s="17" t="str">
        <f aca="false">IF(OR(C1751&lt;&gt;"Scarico",D1751="",F1751="",B1751=""),"",D1751*(F1751-IFERROR(INDEX(Prodotti!$F$5:$F$504,MATCH(B1751,Prodotti!$A$5:$A$504,0)),0)))</f>
        <v/>
      </c>
      <c r="K1751" s="19" t="str">
        <f aca="false">IF(B1751="","",IF(ISNA(MATCH(B1751,Prodotti!$A$5:$A$504,0)),"Codice non trovato",IF(OR(C1751="",D1751=""),"Manca tipo o quantità",IF(C1751="Scarico",IF(SUMIFS($D$5:D1751,$B$5:B1751,B1751,$C$5:C1751,"Carico")-SUMIFS($D$5:D1751,$B$5:B1751,B1751,$C$5:C1751,"Scarico")&lt;0,"Giacenza insufficiente",""),""))))</f>
        <v/>
      </c>
    </row>
    <row r="1752" customFormat="false" ht="15" hidden="false" customHeight="false" outlineLevel="0" collapsed="false">
      <c r="A1752" s="18"/>
      <c r="B1752" s="12"/>
      <c r="C1752" s="13"/>
      <c r="D1752" s="13"/>
      <c r="E1752" s="12"/>
      <c r="F1752" s="14"/>
      <c r="G1752" s="12"/>
      <c r="H1752" s="19" t="str">
        <f aca="false">IF(B1752="","",IFERROR(INDEX(Prodotti!$B$5:$B$504,MATCH(B1752,Prodotti!$A$5:$A$504,0)),"Codice non trovato"))</f>
        <v/>
      </c>
      <c r="I1752" s="17" t="str">
        <f aca="false">IF(OR(D1752="",F1752=""),"",D1752*F1752)</f>
        <v/>
      </c>
      <c r="J1752" s="17" t="str">
        <f aca="false">IF(OR(C1752&lt;&gt;"Scarico",D1752="",F1752="",B1752=""),"",D1752*(F1752-IFERROR(INDEX(Prodotti!$F$5:$F$504,MATCH(B1752,Prodotti!$A$5:$A$504,0)),0)))</f>
        <v/>
      </c>
      <c r="K1752" s="19" t="str">
        <f aca="false">IF(B1752="","",IF(ISNA(MATCH(B1752,Prodotti!$A$5:$A$504,0)),"Codice non trovato",IF(OR(C1752="",D1752=""),"Manca tipo o quantità",IF(C1752="Scarico",IF(SUMIFS($D$5:D1752,$B$5:B1752,B1752,$C$5:C1752,"Carico")-SUMIFS($D$5:D1752,$B$5:B1752,B1752,$C$5:C1752,"Scarico")&lt;0,"Giacenza insufficiente",""),""))))</f>
        <v/>
      </c>
    </row>
    <row r="1753" customFormat="false" ht="15" hidden="false" customHeight="false" outlineLevel="0" collapsed="false">
      <c r="A1753" s="18"/>
      <c r="B1753" s="12"/>
      <c r="C1753" s="13"/>
      <c r="D1753" s="13"/>
      <c r="E1753" s="12"/>
      <c r="F1753" s="14"/>
      <c r="G1753" s="12"/>
      <c r="H1753" s="19" t="str">
        <f aca="false">IF(B1753="","",IFERROR(INDEX(Prodotti!$B$5:$B$504,MATCH(B1753,Prodotti!$A$5:$A$504,0)),"Codice non trovato"))</f>
        <v/>
      </c>
      <c r="I1753" s="17" t="str">
        <f aca="false">IF(OR(D1753="",F1753=""),"",D1753*F1753)</f>
        <v/>
      </c>
      <c r="J1753" s="17" t="str">
        <f aca="false">IF(OR(C1753&lt;&gt;"Scarico",D1753="",F1753="",B1753=""),"",D1753*(F1753-IFERROR(INDEX(Prodotti!$F$5:$F$504,MATCH(B1753,Prodotti!$A$5:$A$504,0)),0)))</f>
        <v/>
      </c>
      <c r="K1753" s="19" t="str">
        <f aca="false">IF(B1753="","",IF(ISNA(MATCH(B1753,Prodotti!$A$5:$A$504,0)),"Codice non trovato",IF(OR(C1753="",D1753=""),"Manca tipo o quantità",IF(C1753="Scarico",IF(SUMIFS($D$5:D1753,$B$5:B1753,B1753,$C$5:C1753,"Carico")-SUMIFS($D$5:D1753,$B$5:B1753,B1753,$C$5:C1753,"Scarico")&lt;0,"Giacenza insufficiente",""),""))))</f>
        <v/>
      </c>
    </row>
    <row r="1754" customFormat="false" ht="15" hidden="false" customHeight="false" outlineLevel="0" collapsed="false">
      <c r="A1754" s="18"/>
      <c r="B1754" s="12"/>
      <c r="C1754" s="13"/>
      <c r="D1754" s="13"/>
      <c r="E1754" s="12"/>
      <c r="F1754" s="14"/>
      <c r="G1754" s="12"/>
      <c r="H1754" s="19" t="str">
        <f aca="false">IF(B1754="","",IFERROR(INDEX(Prodotti!$B$5:$B$504,MATCH(B1754,Prodotti!$A$5:$A$504,0)),"Codice non trovato"))</f>
        <v/>
      </c>
      <c r="I1754" s="17" t="str">
        <f aca="false">IF(OR(D1754="",F1754=""),"",D1754*F1754)</f>
        <v/>
      </c>
      <c r="J1754" s="17" t="str">
        <f aca="false">IF(OR(C1754&lt;&gt;"Scarico",D1754="",F1754="",B1754=""),"",D1754*(F1754-IFERROR(INDEX(Prodotti!$F$5:$F$504,MATCH(B1754,Prodotti!$A$5:$A$504,0)),0)))</f>
        <v/>
      </c>
      <c r="K1754" s="19" t="str">
        <f aca="false">IF(B1754="","",IF(ISNA(MATCH(B1754,Prodotti!$A$5:$A$504,0)),"Codice non trovato",IF(OR(C1754="",D1754=""),"Manca tipo o quantità",IF(C1754="Scarico",IF(SUMIFS($D$5:D1754,$B$5:B1754,B1754,$C$5:C1754,"Carico")-SUMIFS($D$5:D1754,$B$5:B1754,B1754,$C$5:C1754,"Scarico")&lt;0,"Giacenza insufficiente",""),""))))</f>
        <v/>
      </c>
    </row>
    <row r="1755" customFormat="false" ht="15" hidden="false" customHeight="false" outlineLevel="0" collapsed="false">
      <c r="A1755" s="18"/>
      <c r="B1755" s="12"/>
      <c r="C1755" s="13"/>
      <c r="D1755" s="13"/>
      <c r="E1755" s="12"/>
      <c r="F1755" s="14"/>
      <c r="G1755" s="12"/>
      <c r="H1755" s="19" t="str">
        <f aca="false">IF(B1755="","",IFERROR(INDEX(Prodotti!$B$5:$B$504,MATCH(B1755,Prodotti!$A$5:$A$504,0)),"Codice non trovato"))</f>
        <v/>
      </c>
      <c r="I1755" s="17" t="str">
        <f aca="false">IF(OR(D1755="",F1755=""),"",D1755*F1755)</f>
        <v/>
      </c>
      <c r="J1755" s="17" t="str">
        <f aca="false">IF(OR(C1755&lt;&gt;"Scarico",D1755="",F1755="",B1755=""),"",D1755*(F1755-IFERROR(INDEX(Prodotti!$F$5:$F$504,MATCH(B1755,Prodotti!$A$5:$A$504,0)),0)))</f>
        <v/>
      </c>
      <c r="K1755" s="19" t="str">
        <f aca="false">IF(B1755="","",IF(ISNA(MATCH(B1755,Prodotti!$A$5:$A$504,0)),"Codice non trovato",IF(OR(C1755="",D1755=""),"Manca tipo o quantità",IF(C1755="Scarico",IF(SUMIFS($D$5:D1755,$B$5:B1755,B1755,$C$5:C1755,"Carico")-SUMIFS($D$5:D1755,$B$5:B1755,B1755,$C$5:C1755,"Scarico")&lt;0,"Giacenza insufficiente",""),""))))</f>
        <v/>
      </c>
    </row>
    <row r="1756" customFormat="false" ht="15" hidden="false" customHeight="false" outlineLevel="0" collapsed="false">
      <c r="A1756" s="18"/>
      <c r="B1756" s="12"/>
      <c r="C1756" s="13"/>
      <c r="D1756" s="13"/>
      <c r="E1756" s="12"/>
      <c r="F1756" s="14"/>
      <c r="G1756" s="12"/>
      <c r="H1756" s="19" t="str">
        <f aca="false">IF(B1756="","",IFERROR(INDEX(Prodotti!$B$5:$B$504,MATCH(B1756,Prodotti!$A$5:$A$504,0)),"Codice non trovato"))</f>
        <v/>
      </c>
      <c r="I1756" s="17" t="str">
        <f aca="false">IF(OR(D1756="",F1756=""),"",D1756*F1756)</f>
        <v/>
      </c>
      <c r="J1756" s="17" t="str">
        <f aca="false">IF(OR(C1756&lt;&gt;"Scarico",D1756="",F1756="",B1756=""),"",D1756*(F1756-IFERROR(INDEX(Prodotti!$F$5:$F$504,MATCH(B1756,Prodotti!$A$5:$A$504,0)),0)))</f>
        <v/>
      </c>
      <c r="K1756" s="19" t="str">
        <f aca="false">IF(B1756="","",IF(ISNA(MATCH(B1756,Prodotti!$A$5:$A$504,0)),"Codice non trovato",IF(OR(C1756="",D1756=""),"Manca tipo o quantità",IF(C1756="Scarico",IF(SUMIFS($D$5:D1756,$B$5:B1756,B1756,$C$5:C1756,"Carico")-SUMIFS($D$5:D1756,$B$5:B1756,B1756,$C$5:C1756,"Scarico")&lt;0,"Giacenza insufficiente",""),""))))</f>
        <v/>
      </c>
    </row>
    <row r="1757" customFormat="false" ht="15" hidden="false" customHeight="false" outlineLevel="0" collapsed="false">
      <c r="A1757" s="18"/>
      <c r="B1757" s="12"/>
      <c r="C1757" s="13"/>
      <c r="D1757" s="13"/>
      <c r="E1757" s="12"/>
      <c r="F1757" s="14"/>
      <c r="G1757" s="12"/>
      <c r="H1757" s="19" t="str">
        <f aca="false">IF(B1757="","",IFERROR(INDEX(Prodotti!$B$5:$B$504,MATCH(B1757,Prodotti!$A$5:$A$504,0)),"Codice non trovato"))</f>
        <v/>
      </c>
      <c r="I1757" s="17" t="str">
        <f aca="false">IF(OR(D1757="",F1757=""),"",D1757*F1757)</f>
        <v/>
      </c>
      <c r="J1757" s="17" t="str">
        <f aca="false">IF(OR(C1757&lt;&gt;"Scarico",D1757="",F1757="",B1757=""),"",D1757*(F1757-IFERROR(INDEX(Prodotti!$F$5:$F$504,MATCH(B1757,Prodotti!$A$5:$A$504,0)),0)))</f>
        <v/>
      </c>
      <c r="K1757" s="19" t="str">
        <f aca="false">IF(B1757="","",IF(ISNA(MATCH(B1757,Prodotti!$A$5:$A$504,0)),"Codice non trovato",IF(OR(C1757="",D1757=""),"Manca tipo o quantità",IF(C1757="Scarico",IF(SUMIFS($D$5:D1757,$B$5:B1757,B1757,$C$5:C1757,"Carico")-SUMIFS($D$5:D1757,$B$5:B1757,B1757,$C$5:C1757,"Scarico")&lt;0,"Giacenza insufficiente",""),""))))</f>
        <v/>
      </c>
    </row>
    <row r="1758" customFormat="false" ht="15" hidden="false" customHeight="false" outlineLevel="0" collapsed="false">
      <c r="A1758" s="18"/>
      <c r="B1758" s="12"/>
      <c r="C1758" s="13"/>
      <c r="D1758" s="13"/>
      <c r="E1758" s="12"/>
      <c r="F1758" s="14"/>
      <c r="G1758" s="12"/>
      <c r="H1758" s="19" t="str">
        <f aca="false">IF(B1758="","",IFERROR(INDEX(Prodotti!$B$5:$B$504,MATCH(B1758,Prodotti!$A$5:$A$504,0)),"Codice non trovato"))</f>
        <v/>
      </c>
      <c r="I1758" s="17" t="str">
        <f aca="false">IF(OR(D1758="",F1758=""),"",D1758*F1758)</f>
        <v/>
      </c>
      <c r="J1758" s="17" t="str">
        <f aca="false">IF(OR(C1758&lt;&gt;"Scarico",D1758="",F1758="",B1758=""),"",D1758*(F1758-IFERROR(INDEX(Prodotti!$F$5:$F$504,MATCH(B1758,Prodotti!$A$5:$A$504,0)),0)))</f>
        <v/>
      </c>
      <c r="K1758" s="19" t="str">
        <f aca="false">IF(B1758="","",IF(ISNA(MATCH(B1758,Prodotti!$A$5:$A$504,0)),"Codice non trovato",IF(OR(C1758="",D1758=""),"Manca tipo o quantità",IF(C1758="Scarico",IF(SUMIFS($D$5:D1758,$B$5:B1758,B1758,$C$5:C1758,"Carico")-SUMIFS($D$5:D1758,$B$5:B1758,B1758,$C$5:C1758,"Scarico")&lt;0,"Giacenza insufficiente",""),""))))</f>
        <v/>
      </c>
    </row>
    <row r="1759" customFormat="false" ht="15" hidden="false" customHeight="false" outlineLevel="0" collapsed="false">
      <c r="A1759" s="18"/>
      <c r="B1759" s="12"/>
      <c r="C1759" s="13"/>
      <c r="D1759" s="13"/>
      <c r="E1759" s="12"/>
      <c r="F1759" s="14"/>
      <c r="G1759" s="12"/>
      <c r="H1759" s="19" t="str">
        <f aca="false">IF(B1759="","",IFERROR(INDEX(Prodotti!$B$5:$B$504,MATCH(B1759,Prodotti!$A$5:$A$504,0)),"Codice non trovato"))</f>
        <v/>
      </c>
      <c r="I1759" s="17" t="str">
        <f aca="false">IF(OR(D1759="",F1759=""),"",D1759*F1759)</f>
        <v/>
      </c>
      <c r="J1759" s="17" t="str">
        <f aca="false">IF(OR(C1759&lt;&gt;"Scarico",D1759="",F1759="",B1759=""),"",D1759*(F1759-IFERROR(INDEX(Prodotti!$F$5:$F$504,MATCH(B1759,Prodotti!$A$5:$A$504,0)),0)))</f>
        <v/>
      </c>
      <c r="K1759" s="19" t="str">
        <f aca="false">IF(B1759="","",IF(ISNA(MATCH(B1759,Prodotti!$A$5:$A$504,0)),"Codice non trovato",IF(OR(C1759="",D1759=""),"Manca tipo o quantità",IF(C1759="Scarico",IF(SUMIFS($D$5:D1759,$B$5:B1759,B1759,$C$5:C1759,"Carico")-SUMIFS($D$5:D1759,$B$5:B1759,B1759,$C$5:C1759,"Scarico")&lt;0,"Giacenza insufficiente",""),""))))</f>
        <v/>
      </c>
    </row>
    <row r="1760" customFormat="false" ht="15" hidden="false" customHeight="false" outlineLevel="0" collapsed="false">
      <c r="A1760" s="18"/>
      <c r="B1760" s="12"/>
      <c r="C1760" s="13"/>
      <c r="D1760" s="13"/>
      <c r="E1760" s="12"/>
      <c r="F1760" s="14"/>
      <c r="G1760" s="12"/>
      <c r="H1760" s="19" t="str">
        <f aca="false">IF(B1760="","",IFERROR(INDEX(Prodotti!$B$5:$B$504,MATCH(B1760,Prodotti!$A$5:$A$504,0)),"Codice non trovato"))</f>
        <v/>
      </c>
      <c r="I1760" s="17" t="str">
        <f aca="false">IF(OR(D1760="",F1760=""),"",D1760*F1760)</f>
        <v/>
      </c>
      <c r="J1760" s="17" t="str">
        <f aca="false">IF(OR(C1760&lt;&gt;"Scarico",D1760="",F1760="",B1760=""),"",D1760*(F1760-IFERROR(INDEX(Prodotti!$F$5:$F$504,MATCH(B1760,Prodotti!$A$5:$A$504,0)),0)))</f>
        <v/>
      </c>
      <c r="K1760" s="19" t="str">
        <f aca="false">IF(B1760="","",IF(ISNA(MATCH(B1760,Prodotti!$A$5:$A$504,0)),"Codice non trovato",IF(OR(C1760="",D1760=""),"Manca tipo o quantità",IF(C1760="Scarico",IF(SUMIFS($D$5:D1760,$B$5:B1760,B1760,$C$5:C1760,"Carico")-SUMIFS($D$5:D1760,$B$5:B1760,B1760,$C$5:C1760,"Scarico")&lt;0,"Giacenza insufficiente",""),""))))</f>
        <v/>
      </c>
    </row>
    <row r="1761" customFormat="false" ht="15" hidden="false" customHeight="false" outlineLevel="0" collapsed="false">
      <c r="A1761" s="18"/>
      <c r="B1761" s="12"/>
      <c r="C1761" s="13"/>
      <c r="D1761" s="13"/>
      <c r="E1761" s="12"/>
      <c r="F1761" s="14"/>
      <c r="G1761" s="12"/>
      <c r="H1761" s="19" t="str">
        <f aca="false">IF(B1761="","",IFERROR(INDEX(Prodotti!$B$5:$B$504,MATCH(B1761,Prodotti!$A$5:$A$504,0)),"Codice non trovato"))</f>
        <v/>
      </c>
      <c r="I1761" s="17" t="str">
        <f aca="false">IF(OR(D1761="",F1761=""),"",D1761*F1761)</f>
        <v/>
      </c>
      <c r="J1761" s="17" t="str">
        <f aca="false">IF(OR(C1761&lt;&gt;"Scarico",D1761="",F1761="",B1761=""),"",D1761*(F1761-IFERROR(INDEX(Prodotti!$F$5:$F$504,MATCH(B1761,Prodotti!$A$5:$A$504,0)),0)))</f>
        <v/>
      </c>
      <c r="K1761" s="19" t="str">
        <f aca="false">IF(B1761="","",IF(ISNA(MATCH(B1761,Prodotti!$A$5:$A$504,0)),"Codice non trovato",IF(OR(C1761="",D1761=""),"Manca tipo o quantità",IF(C1761="Scarico",IF(SUMIFS($D$5:D1761,$B$5:B1761,B1761,$C$5:C1761,"Carico")-SUMIFS($D$5:D1761,$B$5:B1761,B1761,$C$5:C1761,"Scarico")&lt;0,"Giacenza insufficiente",""),""))))</f>
        <v/>
      </c>
    </row>
    <row r="1762" customFormat="false" ht="15" hidden="false" customHeight="false" outlineLevel="0" collapsed="false">
      <c r="A1762" s="18"/>
      <c r="B1762" s="12"/>
      <c r="C1762" s="13"/>
      <c r="D1762" s="13"/>
      <c r="E1762" s="12"/>
      <c r="F1762" s="14"/>
      <c r="G1762" s="12"/>
      <c r="H1762" s="19" t="str">
        <f aca="false">IF(B1762="","",IFERROR(INDEX(Prodotti!$B$5:$B$504,MATCH(B1762,Prodotti!$A$5:$A$504,0)),"Codice non trovato"))</f>
        <v/>
      </c>
      <c r="I1762" s="17" t="str">
        <f aca="false">IF(OR(D1762="",F1762=""),"",D1762*F1762)</f>
        <v/>
      </c>
      <c r="J1762" s="17" t="str">
        <f aca="false">IF(OR(C1762&lt;&gt;"Scarico",D1762="",F1762="",B1762=""),"",D1762*(F1762-IFERROR(INDEX(Prodotti!$F$5:$F$504,MATCH(B1762,Prodotti!$A$5:$A$504,0)),0)))</f>
        <v/>
      </c>
      <c r="K1762" s="19" t="str">
        <f aca="false">IF(B1762="","",IF(ISNA(MATCH(B1762,Prodotti!$A$5:$A$504,0)),"Codice non trovato",IF(OR(C1762="",D1762=""),"Manca tipo o quantità",IF(C1762="Scarico",IF(SUMIFS($D$5:D1762,$B$5:B1762,B1762,$C$5:C1762,"Carico")-SUMIFS($D$5:D1762,$B$5:B1762,B1762,$C$5:C1762,"Scarico")&lt;0,"Giacenza insufficiente",""),""))))</f>
        <v/>
      </c>
    </row>
    <row r="1763" customFormat="false" ht="15" hidden="false" customHeight="false" outlineLevel="0" collapsed="false">
      <c r="A1763" s="18"/>
      <c r="B1763" s="12"/>
      <c r="C1763" s="13"/>
      <c r="D1763" s="13"/>
      <c r="E1763" s="12"/>
      <c r="F1763" s="14"/>
      <c r="G1763" s="12"/>
      <c r="H1763" s="19" t="str">
        <f aca="false">IF(B1763="","",IFERROR(INDEX(Prodotti!$B$5:$B$504,MATCH(B1763,Prodotti!$A$5:$A$504,0)),"Codice non trovato"))</f>
        <v/>
      </c>
      <c r="I1763" s="17" t="str">
        <f aca="false">IF(OR(D1763="",F1763=""),"",D1763*F1763)</f>
        <v/>
      </c>
      <c r="J1763" s="17" t="str">
        <f aca="false">IF(OR(C1763&lt;&gt;"Scarico",D1763="",F1763="",B1763=""),"",D1763*(F1763-IFERROR(INDEX(Prodotti!$F$5:$F$504,MATCH(B1763,Prodotti!$A$5:$A$504,0)),0)))</f>
        <v/>
      </c>
      <c r="K1763" s="19" t="str">
        <f aca="false">IF(B1763="","",IF(ISNA(MATCH(B1763,Prodotti!$A$5:$A$504,0)),"Codice non trovato",IF(OR(C1763="",D1763=""),"Manca tipo o quantità",IF(C1763="Scarico",IF(SUMIFS($D$5:D1763,$B$5:B1763,B1763,$C$5:C1763,"Carico")-SUMIFS($D$5:D1763,$B$5:B1763,B1763,$C$5:C1763,"Scarico")&lt;0,"Giacenza insufficiente",""),""))))</f>
        <v/>
      </c>
    </row>
    <row r="1764" customFormat="false" ht="15" hidden="false" customHeight="false" outlineLevel="0" collapsed="false">
      <c r="A1764" s="18"/>
      <c r="B1764" s="12"/>
      <c r="C1764" s="13"/>
      <c r="D1764" s="13"/>
      <c r="E1764" s="12"/>
      <c r="F1764" s="14"/>
      <c r="G1764" s="12"/>
      <c r="H1764" s="19" t="str">
        <f aca="false">IF(B1764="","",IFERROR(INDEX(Prodotti!$B$5:$B$504,MATCH(B1764,Prodotti!$A$5:$A$504,0)),"Codice non trovato"))</f>
        <v/>
      </c>
      <c r="I1764" s="17" t="str">
        <f aca="false">IF(OR(D1764="",F1764=""),"",D1764*F1764)</f>
        <v/>
      </c>
      <c r="J1764" s="17" t="str">
        <f aca="false">IF(OR(C1764&lt;&gt;"Scarico",D1764="",F1764="",B1764=""),"",D1764*(F1764-IFERROR(INDEX(Prodotti!$F$5:$F$504,MATCH(B1764,Prodotti!$A$5:$A$504,0)),0)))</f>
        <v/>
      </c>
      <c r="K1764" s="19" t="str">
        <f aca="false">IF(B1764="","",IF(ISNA(MATCH(B1764,Prodotti!$A$5:$A$504,0)),"Codice non trovato",IF(OR(C1764="",D1764=""),"Manca tipo o quantità",IF(C1764="Scarico",IF(SUMIFS($D$5:D1764,$B$5:B1764,B1764,$C$5:C1764,"Carico")-SUMIFS($D$5:D1764,$B$5:B1764,B1764,$C$5:C1764,"Scarico")&lt;0,"Giacenza insufficiente",""),""))))</f>
        <v/>
      </c>
    </row>
    <row r="1765" customFormat="false" ht="15" hidden="false" customHeight="false" outlineLevel="0" collapsed="false">
      <c r="A1765" s="18"/>
      <c r="B1765" s="12"/>
      <c r="C1765" s="13"/>
      <c r="D1765" s="13"/>
      <c r="E1765" s="12"/>
      <c r="F1765" s="14"/>
      <c r="G1765" s="12"/>
      <c r="H1765" s="19" t="str">
        <f aca="false">IF(B1765="","",IFERROR(INDEX(Prodotti!$B$5:$B$504,MATCH(B1765,Prodotti!$A$5:$A$504,0)),"Codice non trovato"))</f>
        <v/>
      </c>
      <c r="I1765" s="17" t="str">
        <f aca="false">IF(OR(D1765="",F1765=""),"",D1765*F1765)</f>
        <v/>
      </c>
      <c r="J1765" s="17" t="str">
        <f aca="false">IF(OR(C1765&lt;&gt;"Scarico",D1765="",F1765="",B1765=""),"",D1765*(F1765-IFERROR(INDEX(Prodotti!$F$5:$F$504,MATCH(B1765,Prodotti!$A$5:$A$504,0)),0)))</f>
        <v/>
      </c>
      <c r="K1765" s="19" t="str">
        <f aca="false">IF(B1765="","",IF(ISNA(MATCH(B1765,Prodotti!$A$5:$A$504,0)),"Codice non trovato",IF(OR(C1765="",D1765=""),"Manca tipo o quantità",IF(C1765="Scarico",IF(SUMIFS($D$5:D1765,$B$5:B1765,B1765,$C$5:C1765,"Carico")-SUMIFS($D$5:D1765,$B$5:B1765,B1765,$C$5:C1765,"Scarico")&lt;0,"Giacenza insufficiente",""),""))))</f>
        <v/>
      </c>
    </row>
    <row r="1766" customFormat="false" ht="15" hidden="false" customHeight="false" outlineLevel="0" collapsed="false">
      <c r="A1766" s="18"/>
      <c r="B1766" s="12"/>
      <c r="C1766" s="13"/>
      <c r="D1766" s="13"/>
      <c r="E1766" s="12"/>
      <c r="F1766" s="14"/>
      <c r="G1766" s="12"/>
      <c r="H1766" s="19" t="str">
        <f aca="false">IF(B1766="","",IFERROR(INDEX(Prodotti!$B$5:$B$504,MATCH(B1766,Prodotti!$A$5:$A$504,0)),"Codice non trovato"))</f>
        <v/>
      </c>
      <c r="I1766" s="17" t="str">
        <f aca="false">IF(OR(D1766="",F1766=""),"",D1766*F1766)</f>
        <v/>
      </c>
      <c r="J1766" s="17" t="str">
        <f aca="false">IF(OR(C1766&lt;&gt;"Scarico",D1766="",F1766="",B1766=""),"",D1766*(F1766-IFERROR(INDEX(Prodotti!$F$5:$F$504,MATCH(B1766,Prodotti!$A$5:$A$504,0)),0)))</f>
        <v/>
      </c>
      <c r="K1766" s="19" t="str">
        <f aca="false">IF(B1766="","",IF(ISNA(MATCH(B1766,Prodotti!$A$5:$A$504,0)),"Codice non trovato",IF(OR(C1766="",D1766=""),"Manca tipo o quantità",IF(C1766="Scarico",IF(SUMIFS($D$5:D1766,$B$5:B1766,B1766,$C$5:C1766,"Carico")-SUMIFS($D$5:D1766,$B$5:B1766,B1766,$C$5:C1766,"Scarico")&lt;0,"Giacenza insufficiente",""),""))))</f>
        <v/>
      </c>
    </row>
    <row r="1767" customFormat="false" ht="15" hidden="false" customHeight="false" outlineLevel="0" collapsed="false">
      <c r="A1767" s="18"/>
      <c r="B1767" s="12"/>
      <c r="C1767" s="13"/>
      <c r="D1767" s="13"/>
      <c r="E1767" s="12"/>
      <c r="F1767" s="14"/>
      <c r="G1767" s="12"/>
      <c r="H1767" s="19" t="str">
        <f aca="false">IF(B1767="","",IFERROR(INDEX(Prodotti!$B$5:$B$504,MATCH(B1767,Prodotti!$A$5:$A$504,0)),"Codice non trovato"))</f>
        <v/>
      </c>
      <c r="I1767" s="17" t="str">
        <f aca="false">IF(OR(D1767="",F1767=""),"",D1767*F1767)</f>
        <v/>
      </c>
      <c r="J1767" s="17" t="str">
        <f aca="false">IF(OR(C1767&lt;&gt;"Scarico",D1767="",F1767="",B1767=""),"",D1767*(F1767-IFERROR(INDEX(Prodotti!$F$5:$F$504,MATCH(B1767,Prodotti!$A$5:$A$504,0)),0)))</f>
        <v/>
      </c>
      <c r="K1767" s="19" t="str">
        <f aca="false">IF(B1767="","",IF(ISNA(MATCH(B1767,Prodotti!$A$5:$A$504,0)),"Codice non trovato",IF(OR(C1767="",D1767=""),"Manca tipo o quantità",IF(C1767="Scarico",IF(SUMIFS($D$5:D1767,$B$5:B1767,B1767,$C$5:C1767,"Carico")-SUMIFS($D$5:D1767,$B$5:B1767,B1767,$C$5:C1767,"Scarico")&lt;0,"Giacenza insufficiente",""),""))))</f>
        <v/>
      </c>
    </row>
    <row r="1768" customFormat="false" ht="15" hidden="false" customHeight="false" outlineLevel="0" collapsed="false">
      <c r="A1768" s="18"/>
      <c r="B1768" s="12"/>
      <c r="C1768" s="13"/>
      <c r="D1768" s="13"/>
      <c r="E1768" s="12"/>
      <c r="F1768" s="14"/>
      <c r="G1768" s="12"/>
      <c r="H1768" s="19" t="str">
        <f aca="false">IF(B1768="","",IFERROR(INDEX(Prodotti!$B$5:$B$504,MATCH(B1768,Prodotti!$A$5:$A$504,0)),"Codice non trovato"))</f>
        <v/>
      </c>
      <c r="I1768" s="17" t="str">
        <f aca="false">IF(OR(D1768="",F1768=""),"",D1768*F1768)</f>
        <v/>
      </c>
      <c r="J1768" s="17" t="str">
        <f aca="false">IF(OR(C1768&lt;&gt;"Scarico",D1768="",F1768="",B1768=""),"",D1768*(F1768-IFERROR(INDEX(Prodotti!$F$5:$F$504,MATCH(B1768,Prodotti!$A$5:$A$504,0)),0)))</f>
        <v/>
      </c>
      <c r="K1768" s="19" t="str">
        <f aca="false">IF(B1768="","",IF(ISNA(MATCH(B1768,Prodotti!$A$5:$A$504,0)),"Codice non trovato",IF(OR(C1768="",D1768=""),"Manca tipo o quantità",IF(C1768="Scarico",IF(SUMIFS($D$5:D1768,$B$5:B1768,B1768,$C$5:C1768,"Carico")-SUMIFS($D$5:D1768,$B$5:B1768,B1768,$C$5:C1768,"Scarico")&lt;0,"Giacenza insufficiente",""),""))))</f>
        <v/>
      </c>
    </row>
    <row r="1769" customFormat="false" ht="15" hidden="false" customHeight="false" outlineLevel="0" collapsed="false">
      <c r="A1769" s="18"/>
      <c r="B1769" s="12"/>
      <c r="C1769" s="13"/>
      <c r="D1769" s="13"/>
      <c r="E1769" s="12"/>
      <c r="F1769" s="14"/>
      <c r="G1769" s="12"/>
      <c r="H1769" s="19" t="str">
        <f aca="false">IF(B1769="","",IFERROR(INDEX(Prodotti!$B$5:$B$504,MATCH(B1769,Prodotti!$A$5:$A$504,0)),"Codice non trovato"))</f>
        <v/>
      </c>
      <c r="I1769" s="17" t="str">
        <f aca="false">IF(OR(D1769="",F1769=""),"",D1769*F1769)</f>
        <v/>
      </c>
      <c r="J1769" s="17" t="str">
        <f aca="false">IF(OR(C1769&lt;&gt;"Scarico",D1769="",F1769="",B1769=""),"",D1769*(F1769-IFERROR(INDEX(Prodotti!$F$5:$F$504,MATCH(B1769,Prodotti!$A$5:$A$504,0)),0)))</f>
        <v/>
      </c>
      <c r="K1769" s="19" t="str">
        <f aca="false">IF(B1769="","",IF(ISNA(MATCH(B1769,Prodotti!$A$5:$A$504,0)),"Codice non trovato",IF(OR(C1769="",D1769=""),"Manca tipo o quantità",IF(C1769="Scarico",IF(SUMIFS($D$5:D1769,$B$5:B1769,B1769,$C$5:C1769,"Carico")-SUMIFS($D$5:D1769,$B$5:B1769,B1769,$C$5:C1769,"Scarico")&lt;0,"Giacenza insufficiente",""),""))))</f>
        <v/>
      </c>
    </row>
    <row r="1770" customFormat="false" ht="15" hidden="false" customHeight="false" outlineLevel="0" collapsed="false">
      <c r="A1770" s="18"/>
      <c r="B1770" s="12"/>
      <c r="C1770" s="13"/>
      <c r="D1770" s="13"/>
      <c r="E1770" s="12"/>
      <c r="F1770" s="14"/>
      <c r="G1770" s="12"/>
      <c r="H1770" s="19" t="str">
        <f aca="false">IF(B1770="","",IFERROR(INDEX(Prodotti!$B$5:$B$504,MATCH(B1770,Prodotti!$A$5:$A$504,0)),"Codice non trovato"))</f>
        <v/>
      </c>
      <c r="I1770" s="17" t="str">
        <f aca="false">IF(OR(D1770="",F1770=""),"",D1770*F1770)</f>
        <v/>
      </c>
      <c r="J1770" s="17" t="str">
        <f aca="false">IF(OR(C1770&lt;&gt;"Scarico",D1770="",F1770="",B1770=""),"",D1770*(F1770-IFERROR(INDEX(Prodotti!$F$5:$F$504,MATCH(B1770,Prodotti!$A$5:$A$504,0)),0)))</f>
        <v/>
      </c>
      <c r="K1770" s="19" t="str">
        <f aca="false">IF(B1770="","",IF(ISNA(MATCH(B1770,Prodotti!$A$5:$A$504,0)),"Codice non trovato",IF(OR(C1770="",D1770=""),"Manca tipo o quantità",IF(C1770="Scarico",IF(SUMIFS($D$5:D1770,$B$5:B1770,B1770,$C$5:C1770,"Carico")-SUMIFS($D$5:D1770,$B$5:B1770,B1770,$C$5:C1770,"Scarico")&lt;0,"Giacenza insufficiente",""),""))))</f>
        <v/>
      </c>
    </row>
    <row r="1771" customFormat="false" ht="15" hidden="false" customHeight="false" outlineLevel="0" collapsed="false">
      <c r="A1771" s="18"/>
      <c r="B1771" s="12"/>
      <c r="C1771" s="13"/>
      <c r="D1771" s="13"/>
      <c r="E1771" s="12"/>
      <c r="F1771" s="14"/>
      <c r="G1771" s="12"/>
      <c r="H1771" s="19" t="str">
        <f aca="false">IF(B1771="","",IFERROR(INDEX(Prodotti!$B$5:$B$504,MATCH(B1771,Prodotti!$A$5:$A$504,0)),"Codice non trovato"))</f>
        <v/>
      </c>
      <c r="I1771" s="17" t="str">
        <f aca="false">IF(OR(D1771="",F1771=""),"",D1771*F1771)</f>
        <v/>
      </c>
      <c r="J1771" s="17" t="str">
        <f aca="false">IF(OR(C1771&lt;&gt;"Scarico",D1771="",F1771="",B1771=""),"",D1771*(F1771-IFERROR(INDEX(Prodotti!$F$5:$F$504,MATCH(B1771,Prodotti!$A$5:$A$504,0)),0)))</f>
        <v/>
      </c>
      <c r="K1771" s="19" t="str">
        <f aca="false">IF(B1771="","",IF(ISNA(MATCH(B1771,Prodotti!$A$5:$A$504,0)),"Codice non trovato",IF(OR(C1771="",D1771=""),"Manca tipo o quantità",IF(C1771="Scarico",IF(SUMIFS($D$5:D1771,$B$5:B1771,B1771,$C$5:C1771,"Carico")-SUMIFS($D$5:D1771,$B$5:B1771,B1771,$C$5:C1771,"Scarico")&lt;0,"Giacenza insufficiente",""),""))))</f>
        <v/>
      </c>
    </row>
    <row r="1772" customFormat="false" ht="15" hidden="false" customHeight="false" outlineLevel="0" collapsed="false">
      <c r="A1772" s="18"/>
      <c r="B1772" s="12"/>
      <c r="C1772" s="13"/>
      <c r="D1772" s="13"/>
      <c r="E1772" s="12"/>
      <c r="F1772" s="14"/>
      <c r="G1772" s="12"/>
      <c r="H1772" s="19" t="str">
        <f aca="false">IF(B1772="","",IFERROR(INDEX(Prodotti!$B$5:$B$504,MATCH(B1772,Prodotti!$A$5:$A$504,0)),"Codice non trovato"))</f>
        <v/>
      </c>
      <c r="I1772" s="17" t="str">
        <f aca="false">IF(OR(D1772="",F1772=""),"",D1772*F1772)</f>
        <v/>
      </c>
      <c r="J1772" s="17" t="str">
        <f aca="false">IF(OR(C1772&lt;&gt;"Scarico",D1772="",F1772="",B1772=""),"",D1772*(F1772-IFERROR(INDEX(Prodotti!$F$5:$F$504,MATCH(B1772,Prodotti!$A$5:$A$504,0)),0)))</f>
        <v/>
      </c>
      <c r="K1772" s="19" t="str">
        <f aca="false">IF(B1772="","",IF(ISNA(MATCH(B1772,Prodotti!$A$5:$A$504,0)),"Codice non trovato",IF(OR(C1772="",D1772=""),"Manca tipo o quantità",IF(C1772="Scarico",IF(SUMIFS($D$5:D1772,$B$5:B1772,B1772,$C$5:C1772,"Carico")-SUMIFS($D$5:D1772,$B$5:B1772,B1772,$C$5:C1772,"Scarico")&lt;0,"Giacenza insufficiente",""),""))))</f>
        <v/>
      </c>
    </row>
    <row r="1773" customFormat="false" ht="15" hidden="false" customHeight="false" outlineLevel="0" collapsed="false">
      <c r="A1773" s="18"/>
      <c r="B1773" s="12"/>
      <c r="C1773" s="13"/>
      <c r="D1773" s="13"/>
      <c r="E1773" s="12"/>
      <c r="F1773" s="14"/>
      <c r="G1773" s="12"/>
      <c r="H1773" s="19" t="str">
        <f aca="false">IF(B1773="","",IFERROR(INDEX(Prodotti!$B$5:$B$504,MATCH(B1773,Prodotti!$A$5:$A$504,0)),"Codice non trovato"))</f>
        <v/>
      </c>
      <c r="I1773" s="17" t="str">
        <f aca="false">IF(OR(D1773="",F1773=""),"",D1773*F1773)</f>
        <v/>
      </c>
      <c r="J1773" s="17" t="str">
        <f aca="false">IF(OR(C1773&lt;&gt;"Scarico",D1773="",F1773="",B1773=""),"",D1773*(F1773-IFERROR(INDEX(Prodotti!$F$5:$F$504,MATCH(B1773,Prodotti!$A$5:$A$504,0)),0)))</f>
        <v/>
      </c>
      <c r="K1773" s="19" t="str">
        <f aca="false">IF(B1773="","",IF(ISNA(MATCH(B1773,Prodotti!$A$5:$A$504,0)),"Codice non trovato",IF(OR(C1773="",D1773=""),"Manca tipo o quantità",IF(C1773="Scarico",IF(SUMIFS($D$5:D1773,$B$5:B1773,B1773,$C$5:C1773,"Carico")-SUMIFS($D$5:D1773,$B$5:B1773,B1773,$C$5:C1773,"Scarico")&lt;0,"Giacenza insufficiente",""),""))))</f>
        <v/>
      </c>
    </row>
    <row r="1774" customFormat="false" ht="15" hidden="false" customHeight="false" outlineLevel="0" collapsed="false">
      <c r="A1774" s="18"/>
      <c r="B1774" s="12"/>
      <c r="C1774" s="13"/>
      <c r="D1774" s="13"/>
      <c r="E1774" s="12"/>
      <c r="F1774" s="14"/>
      <c r="G1774" s="12"/>
      <c r="H1774" s="19" t="str">
        <f aca="false">IF(B1774="","",IFERROR(INDEX(Prodotti!$B$5:$B$504,MATCH(B1774,Prodotti!$A$5:$A$504,0)),"Codice non trovato"))</f>
        <v/>
      </c>
      <c r="I1774" s="17" t="str">
        <f aca="false">IF(OR(D1774="",F1774=""),"",D1774*F1774)</f>
        <v/>
      </c>
      <c r="J1774" s="17" t="str">
        <f aca="false">IF(OR(C1774&lt;&gt;"Scarico",D1774="",F1774="",B1774=""),"",D1774*(F1774-IFERROR(INDEX(Prodotti!$F$5:$F$504,MATCH(B1774,Prodotti!$A$5:$A$504,0)),0)))</f>
        <v/>
      </c>
      <c r="K1774" s="19" t="str">
        <f aca="false">IF(B1774="","",IF(ISNA(MATCH(B1774,Prodotti!$A$5:$A$504,0)),"Codice non trovato",IF(OR(C1774="",D1774=""),"Manca tipo o quantità",IF(C1774="Scarico",IF(SUMIFS($D$5:D1774,$B$5:B1774,B1774,$C$5:C1774,"Carico")-SUMIFS($D$5:D1774,$B$5:B1774,B1774,$C$5:C1774,"Scarico")&lt;0,"Giacenza insufficiente",""),""))))</f>
        <v/>
      </c>
    </row>
    <row r="1775" customFormat="false" ht="15" hidden="false" customHeight="false" outlineLevel="0" collapsed="false">
      <c r="A1775" s="18"/>
      <c r="B1775" s="12"/>
      <c r="C1775" s="13"/>
      <c r="D1775" s="13"/>
      <c r="E1775" s="12"/>
      <c r="F1775" s="14"/>
      <c r="G1775" s="12"/>
      <c r="H1775" s="19" t="str">
        <f aca="false">IF(B1775="","",IFERROR(INDEX(Prodotti!$B$5:$B$504,MATCH(B1775,Prodotti!$A$5:$A$504,0)),"Codice non trovato"))</f>
        <v/>
      </c>
      <c r="I1775" s="17" t="str">
        <f aca="false">IF(OR(D1775="",F1775=""),"",D1775*F1775)</f>
        <v/>
      </c>
      <c r="J1775" s="17" t="str">
        <f aca="false">IF(OR(C1775&lt;&gt;"Scarico",D1775="",F1775="",B1775=""),"",D1775*(F1775-IFERROR(INDEX(Prodotti!$F$5:$F$504,MATCH(B1775,Prodotti!$A$5:$A$504,0)),0)))</f>
        <v/>
      </c>
      <c r="K1775" s="19" t="str">
        <f aca="false">IF(B1775="","",IF(ISNA(MATCH(B1775,Prodotti!$A$5:$A$504,0)),"Codice non trovato",IF(OR(C1775="",D1775=""),"Manca tipo o quantità",IF(C1775="Scarico",IF(SUMIFS($D$5:D1775,$B$5:B1775,B1775,$C$5:C1775,"Carico")-SUMIFS($D$5:D1775,$B$5:B1775,B1775,$C$5:C1775,"Scarico")&lt;0,"Giacenza insufficiente",""),""))))</f>
        <v/>
      </c>
    </row>
    <row r="1776" customFormat="false" ht="15" hidden="false" customHeight="false" outlineLevel="0" collapsed="false">
      <c r="A1776" s="18"/>
      <c r="B1776" s="12"/>
      <c r="C1776" s="13"/>
      <c r="D1776" s="13"/>
      <c r="E1776" s="12"/>
      <c r="F1776" s="14"/>
      <c r="G1776" s="12"/>
      <c r="H1776" s="19" t="str">
        <f aca="false">IF(B1776="","",IFERROR(INDEX(Prodotti!$B$5:$B$504,MATCH(B1776,Prodotti!$A$5:$A$504,0)),"Codice non trovato"))</f>
        <v/>
      </c>
      <c r="I1776" s="17" t="str">
        <f aca="false">IF(OR(D1776="",F1776=""),"",D1776*F1776)</f>
        <v/>
      </c>
      <c r="J1776" s="17" t="str">
        <f aca="false">IF(OR(C1776&lt;&gt;"Scarico",D1776="",F1776="",B1776=""),"",D1776*(F1776-IFERROR(INDEX(Prodotti!$F$5:$F$504,MATCH(B1776,Prodotti!$A$5:$A$504,0)),0)))</f>
        <v/>
      </c>
      <c r="K1776" s="19" t="str">
        <f aca="false">IF(B1776="","",IF(ISNA(MATCH(B1776,Prodotti!$A$5:$A$504,0)),"Codice non trovato",IF(OR(C1776="",D1776=""),"Manca tipo o quantità",IF(C1776="Scarico",IF(SUMIFS($D$5:D1776,$B$5:B1776,B1776,$C$5:C1776,"Carico")-SUMIFS($D$5:D1776,$B$5:B1776,B1776,$C$5:C1776,"Scarico")&lt;0,"Giacenza insufficiente",""),""))))</f>
        <v/>
      </c>
    </row>
    <row r="1777" customFormat="false" ht="15" hidden="false" customHeight="false" outlineLevel="0" collapsed="false">
      <c r="A1777" s="18"/>
      <c r="B1777" s="12"/>
      <c r="C1777" s="13"/>
      <c r="D1777" s="13"/>
      <c r="E1777" s="12"/>
      <c r="F1777" s="14"/>
      <c r="G1777" s="12"/>
      <c r="H1777" s="19" t="str">
        <f aca="false">IF(B1777="","",IFERROR(INDEX(Prodotti!$B$5:$B$504,MATCH(B1777,Prodotti!$A$5:$A$504,0)),"Codice non trovato"))</f>
        <v/>
      </c>
      <c r="I1777" s="17" t="str">
        <f aca="false">IF(OR(D1777="",F1777=""),"",D1777*F1777)</f>
        <v/>
      </c>
      <c r="J1777" s="17" t="str">
        <f aca="false">IF(OR(C1777&lt;&gt;"Scarico",D1777="",F1777="",B1777=""),"",D1777*(F1777-IFERROR(INDEX(Prodotti!$F$5:$F$504,MATCH(B1777,Prodotti!$A$5:$A$504,0)),0)))</f>
        <v/>
      </c>
      <c r="K1777" s="19" t="str">
        <f aca="false">IF(B1777="","",IF(ISNA(MATCH(B1777,Prodotti!$A$5:$A$504,0)),"Codice non trovato",IF(OR(C1777="",D1777=""),"Manca tipo o quantità",IF(C1777="Scarico",IF(SUMIFS($D$5:D1777,$B$5:B1777,B1777,$C$5:C1777,"Carico")-SUMIFS($D$5:D1777,$B$5:B1777,B1777,$C$5:C1777,"Scarico")&lt;0,"Giacenza insufficiente",""),""))))</f>
        <v/>
      </c>
    </row>
    <row r="1778" customFormat="false" ht="15" hidden="false" customHeight="false" outlineLevel="0" collapsed="false">
      <c r="A1778" s="18"/>
      <c r="B1778" s="12"/>
      <c r="C1778" s="13"/>
      <c r="D1778" s="13"/>
      <c r="E1778" s="12"/>
      <c r="F1778" s="14"/>
      <c r="G1778" s="12"/>
      <c r="H1778" s="19" t="str">
        <f aca="false">IF(B1778="","",IFERROR(INDEX(Prodotti!$B$5:$B$504,MATCH(B1778,Prodotti!$A$5:$A$504,0)),"Codice non trovato"))</f>
        <v/>
      </c>
      <c r="I1778" s="17" t="str">
        <f aca="false">IF(OR(D1778="",F1778=""),"",D1778*F1778)</f>
        <v/>
      </c>
      <c r="J1778" s="17" t="str">
        <f aca="false">IF(OR(C1778&lt;&gt;"Scarico",D1778="",F1778="",B1778=""),"",D1778*(F1778-IFERROR(INDEX(Prodotti!$F$5:$F$504,MATCH(B1778,Prodotti!$A$5:$A$504,0)),0)))</f>
        <v/>
      </c>
      <c r="K1778" s="19" t="str">
        <f aca="false">IF(B1778="","",IF(ISNA(MATCH(B1778,Prodotti!$A$5:$A$504,0)),"Codice non trovato",IF(OR(C1778="",D1778=""),"Manca tipo o quantità",IF(C1778="Scarico",IF(SUMIFS($D$5:D1778,$B$5:B1778,B1778,$C$5:C1778,"Carico")-SUMIFS($D$5:D1778,$B$5:B1778,B1778,$C$5:C1778,"Scarico")&lt;0,"Giacenza insufficiente",""),""))))</f>
        <v/>
      </c>
    </row>
    <row r="1779" customFormat="false" ht="15" hidden="false" customHeight="false" outlineLevel="0" collapsed="false">
      <c r="A1779" s="18"/>
      <c r="B1779" s="12"/>
      <c r="C1779" s="13"/>
      <c r="D1779" s="13"/>
      <c r="E1779" s="12"/>
      <c r="F1779" s="14"/>
      <c r="G1779" s="12"/>
      <c r="H1779" s="19" t="str">
        <f aca="false">IF(B1779="","",IFERROR(INDEX(Prodotti!$B$5:$B$504,MATCH(B1779,Prodotti!$A$5:$A$504,0)),"Codice non trovato"))</f>
        <v/>
      </c>
      <c r="I1779" s="17" t="str">
        <f aca="false">IF(OR(D1779="",F1779=""),"",D1779*F1779)</f>
        <v/>
      </c>
      <c r="J1779" s="17" t="str">
        <f aca="false">IF(OR(C1779&lt;&gt;"Scarico",D1779="",F1779="",B1779=""),"",D1779*(F1779-IFERROR(INDEX(Prodotti!$F$5:$F$504,MATCH(B1779,Prodotti!$A$5:$A$504,0)),0)))</f>
        <v/>
      </c>
      <c r="K1779" s="19" t="str">
        <f aca="false">IF(B1779="","",IF(ISNA(MATCH(B1779,Prodotti!$A$5:$A$504,0)),"Codice non trovato",IF(OR(C1779="",D1779=""),"Manca tipo o quantità",IF(C1779="Scarico",IF(SUMIFS($D$5:D1779,$B$5:B1779,B1779,$C$5:C1779,"Carico")-SUMIFS($D$5:D1779,$B$5:B1779,B1779,$C$5:C1779,"Scarico")&lt;0,"Giacenza insufficiente",""),""))))</f>
        <v/>
      </c>
    </row>
    <row r="1780" customFormat="false" ht="15" hidden="false" customHeight="false" outlineLevel="0" collapsed="false">
      <c r="A1780" s="18"/>
      <c r="B1780" s="12"/>
      <c r="C1780" s="13"/>
      <c r="D1780" s="13"/>
      <c r="E1780" s="12"/>
      <c r="F1780" s="14"/>
      <c r="G1780" s="12"/>
      <c r="H1780" s="19" t="str">
        <f aca="false">IF(B1780="","",IFERROR(INDEX(Prodotti!$B$5:$B$504,MATCH(B1780,Prodotti!$A$5:$A$504,0)),"Codice non trovato"))</f>
        <v/>
      </c>
      <c r="I1780" s="17" t="str">
        <f aca="false">IF(OR(D1780="",F1780=""),"",D1780*F1780)</f>
        <v/>
      </c>
      <c r="J1780" s="17" t="str">
        <f aca="false">IF(OR(C1780&lt;&gt;"Scarico",D1780="",F1780="",B1780=""),"",D1780*(F1780-IFERROR(INDEX(Prodotti!$F$5:$F$504,MATCH(B1780,Prodotti!$A$5:$A$504,0)),0)))</f>
        <v/>
      </c>
      <c r="K1780" s="19" t="str">
        <f aca="false">IF(B1780="","",IF(ISNA(MATCH(B1780,Prodotti!$A$5:$A$504,0)),"Codice non trovato",IF(OR(C1780="",D1780=""),"Manca tipo o quantità",IF(C1780="Scarico",IF(SUMIFS($D$5:D1780,$B$5:B1780,B1780,$C$5:C1780,"Carico")-SUMIFS($D$5:D1780,$B$5:B1780,B1780,$C$5:C1780,"Scarico")&lt;0,"Giacenza insufficiente",""),""))))</f>
        <v/>
      </c>
    </row>
    <row r="1781" customFormat="false" ht="15" hidden="false" customHeight="false" outlineLevel="0" collapsed="false">
      <c r="A1781" s="18"/>
      <c r="B1781" s="12"/>
      <c r="C1781" s="13"/>
      <c r="D1781" s="13"/>
      <c r="E1781" s="12"/>
      <c r="F1781" s="14"/>
      <c r="G1781" s="12"/>
      <c r="H1781" s="19" t="str">
        <f aca="false">IF(B1781="","",IFERROR(INDEX(Prodotti!$B$5:$B$504,MATCH(B1781,Prodotti!$A$5:$A$504,0)),"Codice non trovato"))</f>
        <v/>
      </c>
      <c r="I1781" s="17" t="str">
        <f aca="false">IF(OR(D1781="",F1781=""),"",D1781*F1781)</f>
        <v/>
      </c>
      <c r="J1781" s="17" t="str">
        <f aca="false">IF(OR(C1781&lt;&gt;"Scarico",D1781="",F1781="",B1781=""),"",D1781*(F1781-IFERROR(INDEX(Prodotti!$F$5:$F$504,MATCH(B1781,Prodotti!$A$5:$A$504,0)),0)))</f>
        <v/>
      </c>
      <c r="K1781" s="19" t="str">
        <f aca="false">IF(B1781="","",IF(ISNA(MATCH(B1781,Prodotti!$A$5:$A$504,0)),"Codice non trovato",IF(OR(C1781="",D1781=""),"Manca tipo o quantità",IF(C1781="Scarico",IF(SUMIFS($D$5:D1781,$B$5:B1781,B1781,$C$5:C1781,"Carico")-SUMIFS($D$5:D1781,$B$5:B1781,B1781,$C$5:C1781,"Scarico")&lt;0,"Giacenza insufficiente",""),""))))</f>
        <v/>
      </c>
    </row>
    <row r="1782" customFormat="false" ht="15" hidden="false" customHeight="false" outlineLevel="0" collapsed="false">
      <c r="A1782" s="18"/>
      <c r="B1782" s="12"/>
      <c r="C1782" s="13"/>
      <c r="D1782" s="13"/>
      <c r="E1782" s="12"/>
      <c r="F1782" s="14"/>
      <c r="G1782" s="12"/>
      <c r="H1782" s="19" t="str">
        <f aca="false">IF(B1782="","",IFERROR(INDEX(Prodotti!$B$5:$B$504,MATCH(B1782,Prodotti!$A$5:$A$504,0)),"Codice non trovato"))</f>
        <v/>
      </c>
      <c r="I1782" s="17" t="str">
        <f aca="false">IF(OR(D1782="",F1782=""),"",D1782*F1782)</f>
        <v/>
      </c>
      <c r="J1782" s="17" t="str">
        <f aca="false">IF(OR(C1782&lt;&gt;"Scarico",D1782="",F1782="",B1782=""),"",D1782*(F1782-IFERROR(INDEX(Prodotti!$F$5:$F$504,MATCH(B1782,Prodotti!$A$5:$A$504,0)),0)))</f>
        <v/>
      </c>
      <c r="K1782" s="19" t="str">
        <f aca="false">IF(B1782="","",IF(ISNA(MATCH(B1782,Prodotti!$A$5:$A$504,0)),"Codice non trovato",IF(OR(C1782="",D1782=""),"Manca tipo o quantità",IF(C1782="Scarico",IF(SUMIFS($D$5:D1782,$B$5:B1782,B1782,$C$5:C1782,"Carico")-SUMIFS($D$5:D1782,$B$5:B1782,B1782,$C$5:C1782,"Scarico")&lt;0,"Giacenza insufficiente",""),""))))</f>
        <v/>
      </c>
    </row>
    <row r="1783" customFormat="false" ht="15" hidden="false" customHeight="false" outlineLevel="0" collapsed="false">
      <c r="A1783" s="18"/>
      <c r="B1783" s="12"/>
      <c r="C1783" s="13"/>
      <c r="D1783" s="13"/>
      <c r="E1783" s="12"/>
      <c r="F1783" s="14"/>
      <c r="G1783" s="12"/>
      <c r="H1783" s="19" t="str">
        <f aca="false">IF(B1783="","",IFERROR(INDEX(Prodotti!$B$5:$B$504,MATCH(B1783,Prodotti!$A$5:$A$504,0)),"Codice non trovato"))</f>
        <v/>
      </c>
      <c r="I1783" s="17" t="str">
        <f aca="false">IF(OR(D1783="",F1783=""),"",D1783*F1783)</f>
        <v/>
      </c>
      <c r="J1783" s="17" t="str">
        <f aca="false">IF(OR(C1783&lt;&gt;"Scarico",D1783="",F1783="",B1783=""),"",D1783*(F1783-IFERROR(INDEX(Prodotti!$F$5:$F$504,MATCH(B1783,Prodotti!$A$5:$A$504,0)),0)))</f>
        <v/>
      </c>
      <c r="K1783" s="19" t="str">
        <f aca="false">IF(B1783="","",IF(ISNA(MATCH(B1783,Prodotti!$A$5:$A$504,0)),"Codice non trovato",IF(OR(C1783="",D1783=""),"Manca tipo o quantità",IF(C1783="Scarico",IF(SUMIFS($D$5:D1783,$B$5:B1783,B1783,$C$5:C1783,"Carico")-SUMIFS($D$5:D1783,$B$5:B1783,B1783,$C$5:C1783,"Scarico")&lt;0,"Giacenza insufficiente",""),""))))</f>
        <v/>
      </c>
    </row>
    <row r="1784" customFormat="false" ht="15" hidden="false" customHeight="false" outlineLevel="0" collapsed="false">
      <c r="A1784" s="18"/>
      <c r="B1784" s="12"/>
      <c r="C1784" s="13"/>
      <c r="D1784" s="13"/>
      <c r="E1784" s="12"/>
      <c r="F1784" s="14"/>
      <c r="G1784" s="12"/>
      <c r="H1784" s="19" t="str">
        <f aca="false">IF(B1784="","",IFERROR(INDEX(Prodotti!$B$5:$B$504,MATCH(B1784,Prodotti!$A$5:$A$504,0)),"Codice non trovato"))</f>
        <v/>
      </c>
      <c r="I1784" s="17" t="str">
        <f aca="false">IF(OR(D1784="",F1784=""),"",D1784*F1784)</f>
        <v/>
      </c>
      <c r="J1784" s="17" t="str">
        <f aca="false">IF(OR(C1784&lt;&gt;"Scarico",D1784="",F1784="",B1784=""),"",D1784*(F1784-IFERROR(INDEX(Prodotti!$F$5:$F$504,MATCH(B1784,Prodotti!$A$5:$A$504,0)),0)))</f>
        <v/>
      </c>
      <c r="K1784" s="19" t="str">
        <f aca="false">IF(B1784="","",IF(ISNA(MATCH(B1784,Prodotti!$A$5:$A$504,0)),"Codice non trovato",IF(OR(C1784="",D1784=""),"Manca tipo o quantità",IF(C1784="Scarico",IF(SUMIFS($D$5:D1784,$B$5:B1784,B1784,$C$5:C1784,"Carico")-SUMIFS($D$5:D1784,$B$5:B1784,B1784,$C$5:C1784,"Scarico")&lt;0,"Giacenza insufficiente",""),""))))</f>
        <v/>
      </c>
    </row>
    <row r="1785" customFormat="false" ht="15" hidden="false" customHeight="false" outlineLevel="0" collapsed="false">
      <c r="A1785" s="18"/>
      <c r="B1785" s="12"/>
      <c r="C1785" s="13"/>
      <c r="D1785" s="13"/>
      <c r="E1785" s="12"/>
      <c r="F1785" s="14"/>
      <c r="G1785" s="12"/>
      <c r="H1785" s="19" t="str">
        <f aca="false">IF(B1785="","",IFERROR(INDEX(Prodotti!$B$5:$B$504,MATCH(B1785,Prodotti!$A$5:$A$504,0)),"Codice non trovato"))</f>
        <v/>
      </c>
      <c r="I1785" s="17" t="str">
        <f aca="false">IF(OR(D1785="",F1785=""),"",D1785*F1785)</f>
        <v/>
      </c>
      <c r="J1785" s="17" t="str">
        <f aca="false">IF(OR(C1785&lt;&gt;"Scarico",D1785="",F1785="",B1785=""),"",D1785*(F1785-IFERROR(INDEX(Prodotti!$F$5:$F$504,MATCH(B1785,Prodotti!$A$5:$A$504,0)),0)))</f>
        <v/>
      </c>
      <c r="K1785" s="19" t="str">
        <f aca="false">IF(B1785="","",IF(ISNA(MATCH(B1785,Prodotti!$A$5:$A$504,0)),"Codice non trovato",IF(OR(C1785="",D1785=""),"Manca tipo o quantità",IF(C1785="Scarico",IF(SUMIFS($D$5:D1785,$B$5:B1785,B1785,$C$5:C1785,"Carico")-SUMIFS($D$5:D1785,$B$5:B1785,B1785,$C$5:C1785,"Scarico")&lt;0,"Giacenza insufficiente",""),""))))</f>
        <v/>
      </c>
    </row>
    <row r="1786" customFormat="false" ht="15" hidden="false" customHeight="false" outlineLevel="0" collapsed="false">
      <c r="A1786" s="18"/>
      <c r="B1786" s="12"/>
      <c r="C1786" s="13"/>
      <c r="D1786" s="13"/>
      <c r="E1786" s="12"/>
      <c r="F1786" s="14"/>
      <c r="G1786" s="12"/>
      <c r="H1786" s="19" t="str">
        <f aca="false">IF(B1786="","",IFERROR(INDEX(Prodotti!$B$5:$B$504,MATCH(B1786,Prodotti!$A$5:$A$504,0)),"Codice non trovato"))</f>
        <v/>
      </c>
      <c r="I1786" s="17" t="str">
        <f aca="false">IF(OR(D1786="",F1786=""),"",D1786*F1786)</f>
        <v/>
      </c>
      <c r="J1786" s="17" t="str">
        <f aca="false">IF(OR(C1786&lt;&gt;"Scarico",D1786="",F1786="",B1786=""),"",D1786*(F1786-IFERROR(INDEX(Prodotti!$F$5:$F$504,MATCH(B1786,Prodotti!$A$5:$A$504,0)),0)))</f>
        <v/>
      </c>
      <c r="K1786" s="19" t="str">
        <f aca="false">IF(B1786="","",IF(ISNA(MATCH(B1786,Prodotti!$A$5:$A$504,0)),"Codice non trovato",IF(OR(C1786="",D1786=""),"Manca tipo o quantità",IF(C1786="Scarico",IF(SUMIFS($D$5:D1786,$B$5:B1786,B1786,$C$5:C1786,"Carico")-SUMIFS($D$5:D1786,$B$5:B1786,B1786,$C$5:C1786,"Scarico")&lt;0,"Giacenza insufficiente",""),""))))</f>
        <v/>
      </c>
    </row>
    <row r="1787" customFormat="false" ht="15" hidden="false" customHeight="false" outlineLevel="0" collapsed="false">
      <c r="A1787" s="18"/>
      <c r="B1787" s="12"/>
      <c r="C1787" s="13"/>
      <c r="D1787" s="13"/>
      <c r="E1787" s="12"/>
      <c r="F1787" s="14"/>
      <c r="G1787" s="12"/>
      <c r="H1787" s="19" t="str">
        <f aca="false">IF(B1787="","",IFERROR(INDEX(Prodotti!$B$5:$B$504,MATCH(B1787,Prodotti!$A$5:$A$504,0)),"Codice non trovato"))</f>
        <v/>
      </c>
      <c r="I1787" s="17" t="str">
        <f aca="false">IF(OR(D1787="",F1787=""),"",D1787*F1787)</f>
        <v/>
      </c>
      <c r="J1787" s="17" t="str">
        <f aca="false">IF(OR(C1787&lt;&gt;"Scarico",D1787="",F1787="",B1787=""),"",D1787*(F1787-IFERROR(INDEX(Prodotti!$F$5:$F$504,MATCH(B1787,Prodotti!$A$5:$A$504,0)),0)))</f>
        <v/>
      </c>
      <c r="K1787" s="19" t="str">
        <f aca="false">IF(B1787="","",IF(ISNA(MATCH(B1787,Prodotti!$A$5:$A$504,0)),"Codice non trovato",IF(OR(C1787="",D1787=""),"Manca tipo o quantità",IF(C1787="Scarico",IF(SUMIFS($D$5:D1787,$B$5:B1787,B1787,$C$5:C1787,"Carico")-SUMIFS($D$5:D1787,$B$5:B1787,B1787,$C$5:C1787,"Scarico")&lt;0,"Giacenza insufficiente",""),""))))</f>
        <v/>
      </c>
    </row>
    <row r="1788" customFormat="false" ht="15" hidden="false" customHeight="false" outlineLevel="0" collapsed="false">
      <c r="A1788" s="18"/>
      <c r="B1788" s="12"/>
      <c r="C1788" s="13"/>
      <c r="D1788" s="13"/>
      <c r="E1788" s="12"/>
      <c r="F1788" s="14"/>
      <c r="G1788" s="12"/>
      <c r="H1788" s="19" t="str">
        <f aca="false">IF(B1788="","",IFERROR(INDEX(Prodotti!$B$5:$B$504,MATCH(B1788,Prodotti!$A$5:$A$504,0)),"Codice non trovato"))</f>
        <v/>
      </c>
      <c r="I1788" s="17" t="str">
        <f aca="false">IF(OR(D1788="",F1788=""),"",D1788*F1788)</f>
        <v/>
      </c>
      <c r="J1788" s="17" t="str">
        <f aca="false">IF(OR(C1788&lt;&gt;"Scarico",D1788="",F1788="",B1788=""),"",D1788*(F1788-IFERROR(INDEX(Prodotti!$F$5:$F$504,MATCH(B1788,Prodotti!$A$5:$A$504,0)),0)))</f>
        <v/>
      </c>
      <c r="K1788" s="19" t="str">
        <f aca="false">IF(B1788="","",IF(ISNA(MATCH(B1788,Prodotti!$A$5:$A$504,0)),"Codice non trovato",IF(OR(C1788="",D1788=""),"Manca tipo o quantità",IF(C1788="Scarico",IF(SUMIFS($D$5:D1788,$B$5:B1788,B1788,$C$5:C1788,"Carico")-SUMIFS($D$5:D1788,$B$5:B1788,B1788,$C$5:C1788,"Scarico")&lt;0,"Giacenza insufficiente",""),""))))</f>
        <v/>
      </c>
    </row>
    <row r="1789" customFormat="false" ht="15" hidden="false" customHeight="false" outlineLevel="0" collapsed="false">
      <c r="A1789" s="18"/>
      <c r="B1789" s="12"/>
      <c r="C1789" s="13"/>
      <c r="D1789" s="13"/>
      <c r="E1789" s="12"/>
      <c r="F1789" s="14"/>
      <c r="G1789" s="12"/>
      <c r="H1789" s="19" t="str">
        <f aca="false">IF(B1789="","",IFERROR(INDEX(Prodotti!$B$5:$B$504,MATCH(B1789,Prodotti!$A$5:$A$504,0)),"Codice non trovato"))</f>
        <v/>
      </c>
      <c r="I1789" s="17" t="str">
        <f aca="false">IF(OR(D1789="",F1789=""),"",D1789*F1789)</f>
        <v/>
      </c>
      <c r="J1789" s="17" t="str">
        <f aca="false">IF(OR(C1789&lt;&gt;"Scarico",D1789="",F1789="",B1789=""),"",D1789*(F1789-IFERROR(INDEX(Prodotti!$F$5:$F$504,MATCH(B1789,Prodotti!$A$5:$A$504,0)),0)))</f>
        <v/>
      </c>
      <c r="K1789" s="19" t="str">
        <f aca="false">IF(B1789="","",IF(ISNA(MATCH(B1789,Prodotti!$A$5:$A$504,0)),"Codice non trovato",IF(OR(C1789="",D1789=""),"Manca tipo o quantità",IF(C1789="Scarico",IF(SUMIFS($D$5:D1789,$B$5:B1789,B1789,$C$5:C1789,"Carico")-SUMIFS($D$5:D1789,$B$5:B1789,B1789,$C$5:C1789,"Scarico")&lt;0,"Giacenza insufficiente",""),""))))</f>
        <v/>
      </c>
    </row>
    <row r="1790" customFormat="false" ht="15" hidden="false" customHeight="false" outlineLevel="0" collapsed="false">
      <c r="A1790" s="18"/>
      <c r="B1790" s="12"/>
      <c r="C1790" s="13"/>
      <c r="D1790" s="13"/>
      <c r="E1790" s="12"/>
      <c r="F1790" s="14"/>
      <c r="G1790" s="12"/>
      <c r="H1790" s="19" t="str">
        <f aca="false">IF(B1790="","",IFERROR(INDEX(Prodotti!$B$5:$B$504,MATCH(B1790,Prodotti!$A$5:$A$504,0)),"Codice non trovato"))</f>
        <v/>
      </c>
      <c r="I1790" s="17" t="str">
        <f aca="false">IF(OR(D1790="",F1790=""),"",D1790*F1790)</f>
        <v/>
      </c>
      <c r="J1790" s="17" t="str">
        <f aca="false">IF(OR(C1790&lt;&gt;"Scarico",D1790="",F1790="",B1790=""),"",D1790*(F1790-IFERROR(INDEX(Prodotti!$F$5:$F$504,MATCH(B1790,Prodotti!$A$5:$A$504,0)),0)))</f>
        <v/>
      </c>
      <c r="K1790" s="19" t="str">
        <f aca="false">IF(B1790="","",IF(ISNA(MATCH(B1790,Prodotti!$A$5:$A$504,0)),"Codice non trovato",IF(OR(C1790="",D1790=""),"Manca tipo o quantità",IF(C1790="Scarico",IF(SUMIFS($D$5:D1790,$B$5:B1790,B1790,$C$5:C1790,"Carico")-SUMIFS($D$5:D1790,$B$5:B1790,B1790,$C$5:C1790,"Scarico")&lt;0,"Giacenza insufficiente",""),""))))</f>
        <v/>
      </c>
    </row>
    <row r="1791" customFormat="false" ht="15" hidden="false" customHeight="false" outlineLevel="0" collapsed="false">
      <c r="A1791" s="18"/>
      <c r="B1791" s="12"/>
      <c r="C1791" s="13"/>
      <c r="D1791" s="13"/>
      <c r="E1791" s="12"/>
      <c r="F1791" s="14"/>
      <c r="G1791" s="12"/>
      <c r="H1791" s="19" t="str">
        <f aca="false">IF(B1791="","",IFERROR(INDEX(Prodotti!$B$5:$B$504,MATCH(B1791,Prodotti!$A$5:$A$504,0)),"Codice non trovato"))</f>
        <v/>
      </c>
      <c r="I1791" s="17" t="str">
        <f aca="false">IF(OR(D1791="",F1791=""),"",D1791*F1791)</f>
        <v/>
      </c>
      <c r="J1791" s="17" t="str">
        <f aca="false">IF(OR(C1791&lt;&gt;"Scarico",D1791="",F1791="",B1791=""),"",D1791*(F1791-IFERROR(INDEX(Prodotti!$F$5:$F$504,MATCH(B1791,Prodotti!$A$5:$A$504,0)),0)))</f>
        <v/>
      </c>
      <c r="K1791" s="19" t="str">
        <f aca="false">IF(B1791="","",IF(ISNA(MATCH(B1791,Prodotti!$A$5:$A$504,0)),"Codice non trovato",IF(OR(C1791="",D1791=""),"Manca tipo o quantità",IF(C1791="Scarico",IF(SUMIFS($D$5:D1791,$B$5:B1791,B1791,$C$5:C1791,"Carico")-SUMIFS($D$5:D1791,$B$5:B1791,B1791,$C$5:C1791,"Scarico")&lt;0,"Giacenza insufficiente",""),""))))</f>
        <v/>
      </c>
    </row>
    <row r="1792" customFormat="false" ht="15" hidden="false" customHeight="false" outlineLevel="0" collapsed="false">
      <c r="A1792" s="18"/>
      <c r="B1792" s="12"/>
      <c r="C1792" s="13"/>
      <c r="D1792" s="13"/>
      <c r="E1792" s="12"/>
      <c r="F1792" s="14"/>
      <c r="G1792" s="12"/>
      <c r="H1792" s="19" t="str">
        <f aca="false">IF(B1792="","",IFERROR(INDEX(Prodotti!$B$5:$B$504,MATCH(B1792,Prodotti!$A$5:$A$504,0)),"Codice non trovato"))</f>
        <v/>
      </c>
      <c r="I1792" s="17" t="str">
        <f aca="false">IF(OR(D1792="",F1792=""),"",D1792*F1792)</f>
        <v/>
      </c>
      <c r="J1792" s="17" t="str">
        <f aca="false">IF(OR(C1792&lt;&gt;"Scarico",D1792="",F1792="",B1792=""),"",D1792*(F1792-IFERROR(INDEX(Prodotti!$F$5:$F$504,MATCH(B1792,Prodotti!$A$5:$A$504,0)),0)))</f>
        <v/>
      </c>
      <c r="K1792" s="19" t="str">
        <f aca="false">IF(B1792="","",IF(ISNA(MATCH(B1792,Prodotti!$A$5:$A$504,0)),"Codice non trovato",IF(OR(C1792="",D1792=""),"Manca tipo o quantità",IF(C1792="Scarico",IF(SUMIFS($D$5:D1792,$B$5:B1792,B1792,$C$5:C1792,"Carico")-SUMIFS($D$5:D1792,$B$5:B1792,B1792,$C$5:C1792,"Scarico")&lt;0,"Giacenza insufficiente",""),""))))</f>
        <v/>
      </c>
    </row>
    <row r="1793" customFormat="false" ht="15" hidden="false" customHeight="false" outlineLevel="0" collapsed="false">
      <c r="A1793" s="18"/>
      <c r="B1793" s="12"/>
      <c r="C1793" s="13"/>
      <c r="D1793" s="13"/>
      <c r="E1793" s="12"/>
      <c r="F1793" s="14"/>
      <c r="G1793" s="12"/>
      <c r="H1793" s="19" t="str">
        <f aca="false">IF(B1793="","",IFERROR(INDEX(Prodotti!$B$5:$B$504,MATCH(B1793,Prodotti!$A$5:$A$504,0)),"Codice non trovato"))</f>
        <v/>
      </c>
      <c r="I1793" s="17" t="str">
        <f aca="false">IF(OR(D1793="",F1793=""),"",D1793*F1793)</f>
        <v/>
      </c>
      <c r="J1793" s="17" t="str">
        <f aca="false">IF(OR(C1793&lt;&gt;"Scarico",D1793="",F1793="",B1793=""),"",D1793*(F1793-IFERROR(INDEX(Prodotti!$F$5:$F$504,MATCH(B1793,Prodotti!$A$5:$A$504,0)),0)))</f>
        <v/>
      </c>
      <c r="K1793" s="19" t="str">
        <f aca="false">IF(B1793="","",IF(ISNA(MATCH(B1793,Prodotti!$A$5:$A$504,0)),"Codice non trovato",IF(OR(C1793="",D1793=""),"Manca tipo o quantità",IF(C1793="Scarico",IF(SUMIFS($D$5:D1793,$B$5:B1793,B1793,$C$5:C1793,"Carico")-SUMIFS($D$5:D1793,$B$5:B1793,B1793,$C$5:C1793,"Scarico")&lt;0,"Giacenza insufficiente",""),""))))</f>
        <v/>
      </c>
    </row>
    <row r="1794" customFormat="false" ht="15" hidden="false" customHeight="false" outlineLevel="0" collapsed="false">
      <c r="A1794" s="18"/>
      <c r="B1794" s="12"/>
      <c r="C1794" s="13"/>
      <c r="D1794" s="13"/>
      <c r="E1794" s="12"/>
      <c r="F1794" s="14"/>
      <c r="G1794" s="12"/>
      <c r="H1794" s="19" t="str">
        <f aca="false">IF(B1794="","",IFERROR(INDEX(Prodotti!$B$5:$B$504,MATCH(B1794,Prodotti!$A$5:$A$504,0)),"Codice non trovato"))</f>
        <v/>
      </c>
      <c r="I1794" s="17" t="str">
        <f aca="false">IF(OR(D1794="",F1794=""),"",D1794*F1794)</f>
        <v/>
      </c>
      <c r="J1794" s="17" t="str">
        <f aca="false">IF(OR(C1794&lt;&gt;"Scarico",D1794="",F1794="",B1794=""),"",D1794*(F1794-IFERROR(INDEX(Prodotti!$F$5:$F$504,MATCH(B1794,Prodotti!$A$5:$A$504,0)),0)))</f>
        <v/>
      </c>
      <c r="K1794" s="19" t="str">
        <f aca="false">IF(B1794="","",IF(ISNA(MATCH(B1794,Prodotti!$A$5:$A$504,0)),"Codice non trovato",IF(OR(C1794="",D1794=""),"Manca tipo o quantità",IF(C1794="Scarico",IF(SUMIFS($D$5:D1794,$B$5:B1794,B1794,$C$5:C1794,"Carico")-SUMIFS($D$5:D1794,$B$5:B1794,B1794,$C$5:C1794,"Scarico")&lt;0,"Giacenza insufficiente",""),""))))</f>
        <v/>
      </c>
    </row>
    <row r="1795" customFormat="false" ht="15" hidden="false" customHeight="false" outlineLevel="0" collapsed="false">
      <c r="A1795" s="18"/>
      <c r="B1795" s="12"/>
      <c r="C1795" s="13"/>
      <c r="D1795" s="13"/>
      <c r="E1795" s="12"/>
      <c r="F1795" s="14"/>
      <c r="G1795" s="12"/>
      <c r="H1795" s="19" t="str">
        <f aca="false">IF(B1795="","",IFERROR(INDEX(Prodotti!$B$5:$B$504,MATCH(B1795,Prodotti!$A$5:$A$504,0)),"Codice non trovato"))</f>
        <v/>
      </c>
      <c r="I1795" s="17" t="str">
        <f aca="false">IF(OR(D1795="",F1795=""),"",D1795*F1795)</f>
        <v/>
      </c>
      <c r="J1795" s="17" t="str">
        <f aca="false">IF(OR(C1795&lt;&gt;"Scarico",D1795="",F1795="",B1795=""),"",D1795*(F1795-IFERROR(INDEX(Prodotti!$F$5:$F$504,MATCH(B1795,Prodotti!$A$5:$A$504,0)),0)))</f>
        <v/>
      </c>
      <c r="K1795" s="19" t="str">
        <f aca="false">IF(B1795="","",IF(ISNA(MATCH(B1795,Prodotti!$A$5:$A$504,0)),"Codice non trovato",IF(OR(C1795="",D1795=""),"Manca tipo o quantità",IF(C1795="Scarico",IF(SUMIFS($D$5:D1795,$B$5:B1795,B1795,$C$5:C1795,"Carico")-SUMIFS($D$5:D1795,$B$5:B1795,B1795,$C$5:C1795,"Scarico")&lt;0,"Giacenza insufficiente",""),""))))</f>
        <v/>
      </c>
    </row>
    <row r="1796" customFormat="false" ht="15" hidden="false" customHeight="false" outlineLevel="0" collapsed="false">
      <c r="A1796" s="18"/>
      <c r="B1796" s="12"/>
      <c r="C1796" s="13"/>
      <c r="D1796" s="13"/>
      <c r="E1796" s="12"/>
      <c r="F1796" s="14"/>
      <c r="G1796" s="12"/>
      <c r="H1796" s="19" t="str">
        <f aca="false">IF(B1796="","",IFERROR(INDEX(Prodotti!$B$5:$B$504,MATCH(B1796,Prodotti!$A$5:$A$504,0)),"Codice non trovato"))</f>
        <v/>
      </c>
      <c r="I1796" s="17" t="str">
        <f aca="false">IF(OR(D1796="",F1796=""),"",D1796*F1796)</f>
        <v/>
      </c>
      <c r="J1796" s="17" t="str">
        <f aca="false">IF(OR(C1796&lt;&gt;"Scarico",D1796="",F1796="",B1796=""),"",D1796*(F1796-IFERROR(INDEX(Prodotti!$F$5:$F$504,MATCH(B1796,Prodotti!$A$5:$A$504,0)),0)))</f>
        <v/>
      </c>
      <c r="K1796" s="19" t="str">
        <f aca="false">IF(B1796="","",IF(ISNA(MATCH(B1796,Prodotti!$A$5:$A$504,0)),"Codice non trovato",IF(OR(C1796="",D1796=""),"Manca tipo o quantità",IF(C1796="Scarico",IF(SUMIFS($D$5:D1796,$B$5:B1796,B1796,$C$5:C1796,"Carico")-SUMIFS($D$5:D1796,$B$5:B1796,B1796,$C$5:C1796,"Scarico")&lt;0,"Giacenza insufficiente",""),""))))</f>
        <v/>
      </c>
    </row>
    <row r="1797" customFormat="false" ht="15" hidden="false" customHeight="false" outlineLevel="0" collapsed="false">
      <c r="A1797" s="18"/>
      <c r="B1797" s="12"/>
      <c r="C1797" s="13"/>
      <c r="D1797" s="13"/>
      <c r="E1797" s="12"/>
      <c r="F1797" s="14"/>
      <c r="G1797" s="12"/>
      <c r="H1797" s="19" t="str">
        <f aca="false">IF(B1797="","",IFERROR(INDEX(Prodotti!$B$5:$B$504,MATCH(B1797,Prodotti!$A$5:$A$504,0)),"Codice non trovato"))</f>
        <v/>
      </c>
      <c r="I1797" s="17" t="str">
        <f aca="false">IF(OR(D1797="",F1797=""),"",D1797*F1797)</f>
        <v/>
      </c>
      <c r="J1797" s="17" t="str">
        <f aca="false">IF(OR(C1797&lt;&gt;"Scarico",D1797="",F1797="",B1797=""),"",D1797*(F1797-IFERROR(INDEX(Prodotti!$F$5:$F$504,MATCH(B1797,Prodotti!$A$5:$A$504,0)),0)))</f>
        <v/>
      </c>
      <c r="K1797" s="19" t="str">
        <f aca="false">IF(B1797="","",IF(ISNA(MATCH(B1797,Prodotti!$A$5:$A$504,0)),"Codice non trovato",IF(OR(C1797="",D1797=""),"Manca tipo o quantità",IF(C1797="Scarico",IF(SUMIFS($D$5:D1797,$B$5:B1797,B1797,$C$5:C1797,"Carico")-SUMIFS($D$5:D1797,$B$5:B1797,B1797,$C$5:C1797,"Scarico")&lt;0,"Giacenza insufficiente",""),""))))</f>
        <v/>
      </c>
    </row>
    <row r="1798" customFormat="false" ht="15" hidden="false" customHeight="false" outlineLevel="0" collapsed="false">
      <c r="A1798" s="18"/>
      <c r="B1798" s="12"/>
      <c r="C1798" s="13"/>
      <c r="D1798" s="13"/>
      <c r="E1798" s="12"/>
      <c r="F1798" s="14"/>
      <c r="G1798" s="12"/>
      <c r="H1798" s="19" t="str">
        <f aca="false">IF(B1798="","",IFERROR(INDEX(Prodotti!$B$5:$B$504,MATCH(B1798,Prodotti!$A$5:$A$504,0)),"Codice non trovato"))</f>
        <v/>
      </c>
      <c r="I1798" s="17" t="str">
        <f aca="false">IF(OR(D1798="",F1798=""),"",D1798*F1798)</f>
        <v/>
      </c>
      <c r="J1798" s="17" t="str">
        <f aca="false">IF(OR(C1798&lt;&gt;"Scarico",D1798="",F1798="",B1798=""),"",D1798*(F1798-IFERROR(INDEX(Prodotti!$F$5:$F$504,MATCH(B1798,Prodotti!$A$5:$A$504,0)),0)))</f>
        <v/>
      </c>
      <c r="K1798" s="19" t="str">
        <f aca="false">IF(B1798="","",IF(ISNA(MATCH(B1798,Prodotti!$A$5:$A$504,0)),"Codice non trovato",IF(OR(C1798="",D1798=""),"Manca tipo o quantità",IF(C1798="Scarico",IF(SUMIFS($D$5:D1798,$B$5:B1798,B1798,$C$5:C1798,"Carico")-SUMIFS($D$5:D1798,$B$5:B1798,B1798,$C$5:C1798,"Scarico")&lt;0,"Giacenza insufficiente",""),""))))</f>
        <v/>
      </c>
    </row>
    <row r="1799" customFormat="false" ht="15" hidden="false" customHeight="false" outlineLevel="0" collapsed="false">
      <c r="A1799" s="18"/>
      <c r="B1799" s="12"/>
      <c r="C1799" s="13"/>
      <c r="D1799" s="13"/>
      <c r="E1799" s="12"/>
      <c r="F1799" s="14"/>
      <c r="G1799" s="12"/>
      <c r="H1799" s="19" t="str">
        <f aca="false">IF(B1799="","",IFERROR(INDEX(Prodotti!$B$5:$B$504,MATCH(B1799,Prodotti!$A$5:$A$504,0)),"Codice non trovato"))</f>
        <v/>
      </c>
      <c r="I1799" s="17" t="str">
        <f aca="false">IF(OR(D1799="",F1799=""),"",D1799*F1799)</f>
        <v/>
      </c>
      <c r="J1799" s="17" t="str">
        <f aca="false">IF(OR(C1799&lt;&gt;"Scarico",D1799="",F1799="",B1799=""),"",D1799*(F1799-IFERROR(INDEX(Prodotti!$F$5:$F$504,MATCH(B1799,Prodotti!$A$5:$A$504,0)),0)))</f>
        <v/>
      </c>
      <c r="K1799" s="19" t="str">
        <f aca="false">IF(B1799="","",IF(ISNA(MATCH(B1799,Prodotti!$A$5:$A$504,0)),"Codice non trovato",IF(OR(C1799="",D1799=""),"Manca tipo o quantità",IF(C1799="Scarico",IF(SUMIFS($D$5:D1799,$B$5:B1799,B1799,$C$5:C1799,"Carico")-SUMIFS($D$5:D1799,$B$5:B1799,B1799,$C$5:C1799,"Scarico")&lt;0,"Giacenza insufficiente",""),""))))</f>
        <v/>
      </c>
    </row>
    <row r="1800" customFormat="false" ht="15" hidden="false" customHeight="false" outlineLevel="0" collapsed="false">
      <c r="A1800" s="18"/>
      <c r="B1800" s="12"/>
      <c r="C1800" s="13"/>
      <c r="D1800" s="13"/>
      <c r="E1800" s="12"/>
      <c r="F1800" s="14"/>
      <c r="G1800" s="12"/>
      <c r="H1800" s="19" t="str">
        <f aca="false">IF(B1800="","",IFERROR(INDEX(Prodotti!$B$5:$B$504,MATCH(B1800,Prodotti!$A$5:$A$504,0)),"Codice non trovato"))</f>
        <v/>
      </c>
      <c r="I1800" s="17" t="str">
        <f aca="false">IF(OR(D1800="",F1800=""),"",D1800*F1800)</f>
        <v/>
      </c>
      <c r="J1800" s="17" t="str">
        <f aca="false">IF(OR(C1800&lt;&gt;"Scarico",D1800="",F1800="",B1800=""),"",D1800*(F1800-IFERROR(INDEX(Prodotti!$F$5:$F$504,MATCH(B1800,Prodotti!$A$5:$A$504,0)),0)))</f>
        <v/>
      </c>
      <c r="K1800" s="19" t="str">
        <f aca="false">IF(B1800="","",IF(ISNA(MATCH(B1800,Prodotti!$A$5:$A$504,0)),"Codice non trovato",IF(OR(C1800="",D1800=""),"Manca tipo o quantità",IF(C1800="Scarico",IF(SUMIFS($D$5:D1800,$B$5:B1800,B1800,$C$5:C1800,"Carico")-SUMIFS($D$5:D1800,$B$5:B1800,B1800,$C$5:C1800,"Scarico")&lt;0,"Giacenza insufficiente",""),""))))</f>
        <v/>
      </c>
    </row>
    <row r="1801" customFormat="false" ht="15" hidden="false" customHeight="false" outlineLevel="0" collapsed="false">
      <c r="A1801" s="18"/>
      <c r="B1801" s="12"/>
      <c r="C1801" s="13"/>
      <c r="D1801" s="13"/>
      <c r="E1801" s="12"/>
      <c r="F1801" s="14"/>
      <c r="G1801" s="12"/>
      <c r="H1801" s="19" t="str">
        <f aca="false">IF(B1801="","",IFERROR(INDEX(Prodotti!$B$5:$B$504,MATCH(B1801,Prodotti!$A$5:$A$504,0)),"Codice non trovato"))</f>
        <v/>
      </c>
      <c r="I1801" s="17" t="str">
        <f aca="false">IF(OR(D1801="",F1801=""),"",D1801*F1801)</f>
        <v/>
      </c>
      <c r="J1801" s="17" t="str">
        <f aca="false">IF(OR(C1801&lt;&gt;"Scarico",D1801="",F1801="",B1801=""),"",D1801*(F1801-IFERROR(INDEX(Prodotti!$F$5:$F$504,MATCH(B1801,Prodotti!$A$5:$A$504,0)),0)))</f>
        <v/>
      </c>
      <c r="K1801" s="19" t="str">
        <f aca="false">IF(B1801="","",IF(ISNA(MATCH(B1801,Prodotti!$A$5:$A$504,0)),"Codice non trovato",IF(OR(C1801="",D1801=""),"Manca tipo o quantità",IF(C1801="Scarico",IF(SUMIFS($D$5:D1801,$B$5:B1801,B1801,$C$5:C1801,"Carico")-SUMIFS($D$5:D1801,$B$5:B1801,B1801,$C$5:C1801,"Scarico")&lt;0,"Giacenza insufficiente",""),""))))</f>
        <v/>
      </c>
    </row>
    <row r="1802" customFormat="false" ht="15" hidden="false" customHeight="false" outlineLevel="0" collapsed="false">
      <c r="A1802" s="18"/>
      <c r="B1802" s="12"/>
      <c r="C1802" s="13"/>
      <c r="D1802" s="13"/>
      <c r="E1802" s="12"/>
      <c r="F1802" s="14"/>
      <c r="G1802" s="12"/>
      <c r="H1802" s="19" t="str">
        <f aca="false">IF(B1802="","",IFERROR(INDEX(Prodotti!$B$5:$B$504,MATCH(B1802,Prodotti!$A$5:$A$504,0)),"Codice non trovato"))</f>
        <v/>
      </c>
      <c r="I1802" s="17" t="str">
        <f aca="false">IF(OR(D1802="",F1802=""),"",D1802*F1802)</f>
        <v/>
      </c>
      <c r="J1802" s="17" t="str">
        <f aca="false">IF(OR(C1802&lt;&gt;"Scarico",D1802="",F1802="",B1802=""),"",D1802*(F1802-IFERROR(INDEX(Prodotti!$F$5:$F$504,MATCH(B1802,Prodotti!$A$5:$A$504,0)),0)))</f>
        <v/>
      </c>
      <c r="K1802" s="19" t="str">
        <f aca="false">IF(B1802="","",IF(ISNA(MATCH(B1802,Prodotti!$A$5:$A$504,0)),"Codice non trovato",IF(OR(C1802="",D1802=""),"Manca tipo o quantità",IF(C1802="Scarico",IF(SUMIFS($D$5:D1802,$B$5:B1802,B1802,$C$5:C1802,"Carico")-SUMIFS($D$5:D1802,$B$5:B1802,B1802,$C$5:C1802,"Scarico")&lt;0,"Giacenza insufficiente",""),""))))</f>
        <v/>
      </c>
    </row>
    <row r="1803" customFormat="false" ht="15" hidden="false" customHeight="false" outlineLevel="0" collapsed="false">
      <c r="A1803" s="18"/>
      <c r="B1803" s="12"/>
      <c r="C1803" s="13"/>
      <c r="D1803" s="13"/>
      <c r="E1803" s="12"/>
      <c r="F1803" s="14"/>
      <c r="G1803" s="12"/>
      <c r="H1803" s="19" t="str">
        <f aca="false">IF(B1803="","",IFERROR(INDEX(Prodotti!$B$5:$B$504,MATCH(B1803,Prodotti!$A$5:$A$504,0)),"Codice non trovato"))</f>
        <v/>
      </c>
      <c r="I1803" s="17" t="str">
        <f aca="false">IF(OR(D1803="",F1803=""),"",D1803*F1803)</f>
        <v/>
      </c>
      <c r="J1803" s="17" t="str">
        <f aca="false">IF(OR(C1803&lt;&gt;"Scarico",D1803="",F1803="",B1803=""),"",D1803*(F1803-IFERROR(INDEX(Prodotti!$F$5:$F$504,MATCH(B1803,Prodotti!$A$5:$A$504,0)),0)))</f>
        <v/>
      </c>
      <c r="K1803" s="19" t="str">
        <f aca="false">IF(B1803="","",IF(ISNA(MATCH(B1803,Prodotti!$A$5:$A$504,0)),"Codice non trovato",IF(OR(C1803="",D1803=""),"Manca tipo o quantità",IF(C1803="Scarico",IF(SUMIFS($D$5:D1803,$B$5:B1803,B1803,$C$5:C1803,"Carico")-SUMIFS($D$5:D1803,$B$5:B1803,B1803,$C$5:C1803,"Scarico")&lt;0,"Giacenza insufficiente",""),""))))</f>
        <v/>
      </c>
    </row>
    <row r="1804" customFormat="false" ht="15" hidden="false" customHeight="false" outlineLevel="0" collapsed="false">
      <c r="A1804" s="18"/>
      <c r="B1804" s="12"/>
      <c r="C1804" s="13"/>
      <c r="D1804" s="13"/>
      <c r="E1804" s="12"/>
      <c r="F1804" s="14"/>
      <c r="G1804" s="12"/>
      <c r="H1804" s="19" t="str">
        <f aca="false">IF(B1804="","",IFERROR(INDEX(Prodotti!$B$5:$B$504,MATCH(B1804,Prodotti!$A$5:$A$504,0)),"Codice non trovato"))</f>
        <v/>
      </c>
      <c r="I1804" s="17" t="str">
        <f aca="false">IF(OR(D1804="",F1804=""),"",D1804*F1804)</f>
        <v/>
      </c>
      <c r="J1804" s="17" t="str">
        <f aca="false">IF(OR(C1804&lt;&gt;"Scarico",D1804="",F1804="",B1804=""),"",D1804*(F1804-IFERROR(INDEX(Prodotti!$F$5:$F$504,MATCH(B1804,Prodotti!$A$5:$A$504,0)),0)))</f>
        <v/>
      </c>
      <c r="K1804" s="19" t="str">
        <f aca="false">IF(B1804="","",IF(ISNA(MATCH(B1804,Prodotti!$A$5:$A$504,0)),"Codice non trovato",IF(OR(C1804="",D1804=""),"Manca tipo o quantità",IF(C1804="Scarico",IF(SUMIFS($D$5:D1804,$B$5:B1804,B1804,$C$5:C1804,"Carico")-SUMIFS($D$5:D1804,$B$5:B1804,B1804,$C$5:C1804,"Scarico")&lt;0,"Giacenza insufficiente",""),""))))</f>
        <v/>
      </c>
    </row>
    <row r="1805" customFormat="false" ht="15" hidden="false" customHeight="false" outlineLevel="0" collapsed="false">
      <c r="A1805" s="18"/>
      <c r="B1805" s="12"/>
      <c r="C1805" s="13"/>
      <c r="D1805" s="13"/>
      <c r="E1805" s="12"/>
      <c r="F1805" s="14"/>
      <c r="G1805" s="12"/>
      <c r="H1805" s="19" t="str">
        <f aca="false">IF(B1805="","",IFERROR(INDEX(Prodotti!$B$5:$B$504,MATCH(B1805,Prodotti!$A$5:$A$504,0)),"Codice non trovato"))</f>
        <v/>
      </c>
      <c r="I1805" s="17" t="str">
        <f aca="false">IF(OR(D1805="",F1805=""),"",D1805*F1805)</f>
        <v/>
      </c>
      <c r="J1805" s="17" t="str">
        <f aca="false">IF(OR(C1805&lt;&gt;"Scarico",D1805="",F1805="",B1805=""),"",D1805*(F1805-IFERROR(INDEX(Prodotti!$F$5:$F$504,MATCH(B1805,Prodotti!$A$5:$A$504,0)),0)))</f>
        <v/>
      </c>
      <c r="K1805" s="19" t="str">
        <f aca="false">IF(B1805="","",IF(ISNA(MATCH(B1805,Prodotti!$A$5:$A$504,0)),"Codice non trovato",IF(OR(C1805="",D1805=""),"Manca tipo o quantità",IF(C1805="Scarico",IF(SUMIFS($D$5:D1805,$B$5:B1805,B1805,$C$5:C1805,"Carico")-SUMIFS($D$5:D1805,$B$5:B1805,B1805,$C$5:C1805,"Scarico")&lt;0,"Giacenza insufficiente",""),""))))</f>
        <v/>
      </c>
    </row>
    <row r="1806" customFormat="false" ht="15" hidden="false" customHeight="false" outlineLevel="0" collapsed="false">
      <c r="A1806" s="18"/>
      <c r="B1806" s="12"/>
      <c r="C1806" s="13"/>
      <c r="D1806" s="13"/>
      <c r="E1806" s="12"/>
      <c r="F1806" s="14"/>
      <c r="G1806" s="12"/>
      <c r="H1806" s="19" t="str">
        <f aca="false">IF(B1806="","",IFERROR(INDEX(Prodotti!$B$5:$B$504,MATCH(B1806,Prodotti!$A$5:$A$504,0)),"Codice non trovato"))</f>
        <v/>
      </c>
      <c r="I1806" s="17" t="str">
        <f aca="false">IF(OR(D1806="",F1806=""),"",D1806*F1806)</f>
        <v/>
      </c>
      <c r="J1806" s="17" t="str">
        <f aca="false">IF(OR(C1806&lt;&gt;"Scarico",D1806="",F1806="",B1806=""),"",D1806*(F1806-IFERROR(INDEX(Prodotti!$F$5:$F$504,MATCH(B1806,Prodotti!$A$5:$A$504,0)),0)))</f>
        <v/>
      </c>
      <c r="K1806" s="19" t="str">
        <f aca="false">IF(B1806="","",IF(ISNA(MATCH(B1806,Prodotti!$A$5:$A$504,0)),"Codice non trovato",IF(OR(C1806="",D1806=""),"Manca tipo o quantità",IF(C1806="Scarico",IF(SUMIFS($D$5:D1806,$B$5:B1806,B1806,$C$5:C1806,"Carico")-SUMIFS($D$5:D1806,$B$5:B1806,B1806,$C$5:C1806,"Scarico")&lt;0,"Giacenza insufficiente",""),""))))</f>
        <v/>
      </c>
    </row>
    <row r="1807" customFormat="false" ht="15" hidden="false" customHeight="false" outlineLevel="0" collapsed="false">
      <c r="A1807" s="18"/>
      <c r="B1807" s="12"/>
      <c r="C1807" s="13"/>
      <c r="D1807" s="13"/>
      <c r="E1807" s="12"/>
      <c r="F1807" s="14"/>
      <c r="G1807" s="12"/>
      <c r="H1807" s="19" t="str">
        <f aca="false">IF(B1807="","",IFERROR(INDEX(Prodotti!$B$5:$B$504,MATCH(B1807,Prodotti!$A$5:$A$504,0)),"Codice non trovato"))</f>
        <v/>
      </c>
      <c r="I1807" s="17" t="str">
        <f aca="false">IF(OR(D1807="",F1807=""),"",D1807*F1807)</f>
        <v/>
      </c>
      <c r="J1807" s="17" t="str">
        <f aca="false">IF(OR(C1807&lt;&gt;"Scarico",D1807="",F1807="",B1807=""),"",D1807*(F1807-IFERROR(INDEX(Prodotti!$F$5:$F$504,MATCH(B1807,Prodotti!$A$5:$A$504,0)),0)))</f>
        <v/>
      </c>
      <c r="K1807" s="19" t="str">
        <f aca="false">IF(B1807="","",IF(ISNA(MATCH(B1807,Prodotti!$A$5:$A$504,0)),"Codice non trovato",IF(OR(C1807="",D1807=""),"Manca tipo o quantità",IF(C1807="Scarico",IF(SUMIFS($D$5:D1807,$B$5:B1807,B1807,$C$5:C1807,"Carico")-SUMIFS($D$5:D1807,$B$5:B1807,B1807,$C$5:C1807,"Scarico")&lt;0,"Giacenza insufficiente",""),""))))</f>
        <v/>
      </c>
    </row>
    <row r="1808" customFormat="false" ht="15" hidden="false" customHeight="false" outlineLevel="0" collapsed="false">
      <c r="A1808" s="18"/>
      <c r="B1808" s="12"/>
      <c r="C1808" s="13"/>
      <c r="D1808" s="13"/>
      <c r="E1808" s="12"/>
      <c r="F1808" s="14"/>
      <c r="G1808" s="12"/>
      <c r="H1808" s="19" t="str">
        <f aca="false">IF(B1808="","",IFERROR(INDEX(Prodotti!$B$5:$B$504,MATCH(B1808,Prodotti!$A$5:$A$504,0)),"Codice non trovato"))</f>
        <v/>
      </c>
      <c r="I1808" s="17" t="str">
        <f aca="false">IF(OR(D1808="",F1808=""),"",D1808*F1808)</f>
        <v/>
      </c>
      <c r="J1808" s="17" t="str">
        <f aca="false">IF(OR(C1808&lt;&gt;"Scarico",D1808="",F1808="",B1808=""),"",D1808*(F1808-IFERROR(INDEX(Prodotti!$F$5:$F$504,MATCH(B1808,Prodotti!$A$5:$A$504,0)),0)))</f>
        <v/>
      </c>
      <c r="K1808" s="19" t="str">
        <f aca="false">IF(B1808="","",IF(ISNA(MATCH(B1808,Prodotti!$A$5:$A$504,0)),"Codice non trovato",IF(OR(C1808="",D1808=""),"Manca tipo o quantità",IF(C1808="Scarico",IF(SUMIFS($D$5:D1808,$B$5:B1808,B1808,$C$5:C1808,"Carico")-SUMIFS($D$5:D1808,$B$5:B1808,B1808,$C$5:C1808,"Scarico")&lt;0,"Giacenza insufficiente",""),""))))</f>
        <v/>
      </c>
    </row>
    <row r="1809" customFormat="false" ht="15" hidden="false" customHeight="false" outlineLevel="0" collapsed="false">
      <c r="A1809" s="18"/>
      <c r="B1809" s="12"/>
      <c r="C1809" s="13"/>
      <c r="D1809" s="13"/>
      <c r="E1809" s="12"/>
      <c r="F1809" s="14"/>
      <c r="G1809" s="12"/>
      <c r="H1809" s="19" t="str">
        <f aca="false">IF(B1809="","",IFERROR(INDEX(Prodotti!$B$5:$B$504,MATCH(B1809,Prodotti!$A$5:$A$504,0)),"Codice non trovato"))</f>
        <v/>
      </c>
      <c r="I1809" s="17" t="str">
        <f aca="false">IF(OR(D1809="",F1809=""),"",D1809*F1809)</f>
        <v/>
      </c>
      <c r="J1809" s="17" t="str">
        <f aca="false">IF(OR(C1809&lt;&gt;"Scarico",D1809="",F1809="",B1809=""),"",D1809*(F1809-IFERROR(INDEX(Prodotti!$F$5:$F$504,MATCH(B1809,Prodotti!$A$5:$A$504,0)),0)))</f>
        <v/>
      </c>
      <c r="K1809" s="19" t="str">
        <f aca="false">IF(B1809="","",IF(ISNA(MATCH(B1809,Prodotti!$A$5:$A$504,0)),"Codice non trovato",IF(OR(C1809="",D1809=""),"Manca tipo o quantità",IF(C1809="Scarico",IF(SUMIFS($D$5:D1809,$B$5:B1809,B1809,$C$5:C1809,"Carico")-SUMIFS($D$5:D1809,$B$5:B1809,B1809,$C$5:C1809,"Scarico")&lt;0,"Giacenza insufficiente",""),""))))</f>
        <v/>
      </c>
    </row>
    <row r="1810" customFormat="false" ht="15" hidden="false" customHeight="false" outlineLevel="0" collapsed="false">
      <c r="A1810" s="18"/>
      <c r="B1810" s="12"/>
      <c r="C1810" s="13"/>
      <c r="D1810" s="13"/>
      <c r="E1810" s="12"/>
      <c r="F1810" s="14"/>
      <c r="G1810" s="12"/>
      <c r="H1810" s="19" t="str">
        <f aca="false">IF(B1810="","",IFERROR(INDEX(Prodotti!$B$5:$B$504,MATCH(B1810,Prodotti!$A$5:$A$504,0)),"Codice non trovato"))</f>
        <v/>
      </c>
      <c r="I1810" s="17" t="str">
        <f aca="false">IF(OR(D1810="",F1810=""),"",D1810*F1810)</f>
        <v/>
      </c>
      <c r="J1810" s="17" t="str">
        <f aca="false">IF(OR(C1810&lt;&gt;"Scarico",D1810="",F1810="",B1810=""),"",D1810*(F1810-IFERROR(INDEX(Prodotti!$F$5:$F$504,MATCH(B1810,Prodotti!$A$5:$A$504,0)),0)))</f>
        <v/>
      </c>
      <c r="K1810" s="19" t="str">
        <f aca="false">IF(B1810="","",IF(ISNA(MATCH(B1810,Prodotti!$A$5:$A$504,0)),"Codice non trovato",IF(OR(C1810="",D1810=""),"Manca tipo o quantità",IF(C1810="Scarico",IF(SUMIFS($D$5:D1810,$B$5:B1810,B1810,$C$5:C1810,"Carico")-SUMIFS($D$5:D1810,$B$5:B1810,B1810,$C$5:C1810,"Scarico")&lt;0,"Giacenza insufficiente",""),""))))</f>
        <v/>
      </c>
    </row>
    <row r="1811" customFormat="false" ht="15" hidden="false" customHeight="false" outlineLevel="0" collapsed="false">
      <c r="A1811" s="18"/>
      <c r="B1811" s="12"/>
      <c r="C1811" s="13"/>
      <c r="D1811" s="13"/>
      <c r="E1811" s="12"/>
      <c r="F1811" s="14"/>
      <c r="G1811" s="12"/>
      <c r="H1811" s="19" t="str">
        <f aca="false">IF(B1811="","",IFERROR(INDEX(Prodotti!$B$5:$B$504,MATCH(B1811,Prodotti!$A$5:$A$504,0)),"Codice non trovato"))</f>
        <v/>
      </c>
      <c r="I1811" s="17" t="str">
        <f aca="false">IF(OR(D1811="",F1811=""),"",D1811*F1811)</f>
        <v/>
      </c>
      <c r="J1811" s="17" t="str">
        <f aca="false">IF(OR(C1811&lt;&gt;"Scarico",D1811="",F1811="",B1811=""),"",D1811*(F1811-IFERROR(INDEX(Prodotti!$F$5:$F$504,MATCH(B1811,Prodotti!$A$5:$A$504,0)),0)))</f>
        <v/>
      </c>
      <c r="K1811" s="19" t="str">
        <f aca="false">IF(B1811="","",IF(ISNA(MATCH(B1811,Prodotti!$A$5:$A$504,0)),"Codice non trovato",IF(OR(C1811="",D1811=""),"Manca tipo o quantità",IF(C1811="Scarico",IF(SUMIFS($D$5:D1811,$B$5:B1811,B1811,$C$5:C1811,"Carico")-SUMIFS($D$5:D1811,$B$5:B1811,B1811,$C$5:C1811,"Scarico")&lt;0,"Giacenza insufficiente",""),""))))</f>
        <v/>
      </c>
    </row>
    <row r="1812" customFormat="false" ht="15" hidden="false" customHeight="false" outlineLevel="0" collapsed="false">
      <c r="A1812" s="18"/>
      <c r="B1812" s="12"/>
      <c r="C1812" s="13"/>
      <c r="D1812" s="13"/>
      <c r="E1812" s="12"/>
      <c r="F1812" s="14"/>
      <c r="G1812" s="12"/>
      <c r="H1812" s="19" t="str">
        <f aca="false">IF(B1812="","",IFERROR(INDEX(Prodotti!$B$5:$B$504,MATCH(B1812,Prodotti!$A$5:$A$504,0)),"Codice non trovato"))</f>
        <v/>
      </c>
      <c r="I1812" s="17" t="str">
        <f aca="false">IF(OR(D1812="",F1812=""),"",D1812*F1812)</f>
        <v/>
      </c>
      <c r="J1812" s="17" t="str">
        <f aca="false">IF(OR(C1812&lt;&gt;"Scarico",D1812="",F1812="",B1812=""),"",D1812*(F1812-IFERROR(INDEX(Prodotti!$F$5:$F$504,MATCH(B1812,Prodotti!$A$5:$A$504,0)),0)))</f>
        <v/>
      </c>
      <c r="K1812" s="19" t="str">
        <f aca="false">IF(B1812="","",IF(ISNA(MATCH(B1812,Prodotti!$A$5:$A$504,0)),"Codice non trovato",IF(OR(C1812="",D1812=""),"Manca tipo o quantità",IF(C1812="Scarico",IF(SUMIFS($D$5:D1812,$B$5:B1812,B1812,$C$5:C1812,"Carico")-SUMIFS($D$5:D1812,$B$5:B1812,B1812,$C$5:C1812,"Scarico")&lt;0,"Giacenza insufficiente",""),""))))</f>
        <v/>
      </c>
    </row>
    <row r="1813" customFormat="false" ht="15" hidden="false" customHeight="false" outlineLevel="0" collapsed="false">
      <c r="A1813" s="18"/>
      <c r="B1813" s="12"/>
      <c r="C1813" s="13"/>
      <c r="D1813" s="13"/>
      <c r="E1813" s="12"/>
      <c r="F1813" s="14"/>
      <c r="G1813" s="12"/>
      <c r="H1813" s="19" t="str">
        <f aca="false">IF(B1813="","",IFERROR(INDEX(Prodotti!$B$5:$B$504,MATCH(B1813,Prodotti!$A$5:$A$504,0)),"Codice non trovato"))</f>
        <v/>
      </c>
      <c r="I1813" s="17" t="str">
        <f aca="false">IF(OR(D1813="",F1813=""),"",D1813*F1813)</f>
        <v/>
      </c>
      <c r="J1813" s="17" t="str">
        <f aca="false">IF(OR(C1813&lt;&gt;"Scarico",D1813="",F1813="",B1813=""),"",D1813*(F1813-IFERROR(INDEX(Prodotti!$F$5:$F$504,MATCH(B1813,Prodotti!$A$5:$A$504,0)),0)))</f>
        <v/>
      </c>
      <c r="K1813" s="19" t="str">
        <f aca="false">IF(B1813="","",IF(ISNA(MATCH(B1813,Prodotti!$A$5:$A$504,0)),"Codice non trovato",IF(OR(C1813="",D1813=""),"Manca tipo o quantità",IF(C1813="Scarico",IF(SUMIFS($D$5:D1813,$B$5:B1813,B1813,$C$5:C1813,"Carico")-SUMIFS($D$5:D1813,$B$5:B1813,B1813,$C$5:C1813,"Scarico")&lt;0,"Giacenza insufficiente",""),""))))</f>
        <v/>
      </c>
    </row>
    <row r="1814" customFormat="false" ht="15" hidden="false" customHeight="false" outlineLevel="0" collapsed="false">
      <c r="A1814" s="18"/>
      <c r="B1814" s="12"/>
      <c r="C1814" s="13"/>
      <c r="D1814" s="13"/>
      <c r="E1814" s="12"/>
      <c r="F1814" s="14"/>
      <c r="G1814" s="12"/>
      <c r="H1814" s="19" t="str">
        <f aca="false">IF(B1814="","",IFERROR(INDEX(Prodotti!$B$5:$B$504,MATCH(B1814,Prodotti!$A$5:$A$504,0)),"Codice non trovato"))</f>
        <v/>
      </c>
      <c r="I1814" s="17" t="str">
        <f aca="false">IF(OR(D1814="",F1814=""),"",D1814*F1814)</f>
        <v/>
      </c>
      <c r="J1814" s="17" t="str">
        <f aca="false">IF(OR(C1814&lt;&gt;"Scarico",D1814="",F1814="",B1814=""),"",D1814*(F1814-IFERROR(INDEX(Prodotti!$F$5:$F$504,MATCH(B1814,Prodotti!$A$5:$A$504,0)),0)))</f>
        <v/>
      </c>
      <c r="K1814" s="19" t="str">
        <f aca="false">IF(B1814="","",IF(ISNA(MATCH(B1814,Prodotti!$A$5:$A$504,0)),"Codice non trovato",IF(OR(C1814="",D1814=""),"Manca tipo o quantità",IF(C1814="Scarico",IF(SUMIFS($D$5:D1814,$B$5:B1814,B1814,$C$5:C1814,"Carico")-SUMIFS($D$5:D1814,$B$5:B1814,B1814,$C$5:C1814,"Scarico")&lt;0,"Giacenza insufficiente",""),""))))</f>
        <v/>
      </c>
    </row>
    <row r="1815" customFormat="false" ht="15" hidden="false" customHeight="false" outlineLevel="0" collapsed="false">
      <c r="A1815" s="18"/>
      <c r="B1815" s="12"/>
      <c r="C1815" s="13"/>
      <c r="D1815" s="13"/>
      <c r="E1815" s="12"/>
      <c r="F1815" s="14"/>
      <c r="G1815" s="12"/>
      <c r="H1815" s="19" t="str">
        <f aca="false">IF(B1815="","",IFERROR(INDEX(Prodotti!$B$5:$B$504,MATCH(B1815,Prodotti!$A$5:$A$504,0)),"Codice non trovato"))</f>
        <v/>
      </c>
      <c r="I1815" s="17" t="str">
        <f aca="false">IF(OR(D1815="",F1815=""),"",D1815*F1815)</f>
        <v/>
      </c>
      <c r="J1815" s="17" t="str">
        <f aca="false">IF(OR(C1815&lt;&gt;"Scarico",D1815="",F1815="",B1815=""),"",D1815*(F1815-IFERROR(INDEX(Prodotti!$F$5:$F$504,MATCH(B1815,Prodotti!$A$5:$A$504,0)),0)))</f>
        <v/>
      </c>
      <c r="K1815" s="19" t="str">
        <f aca="false">IF(B1815="","",IF(ISNA(MATCH(B1815,Prodotti!$A$5:$A$504,0)),"Codice non trovato",IF(OR(C1815="",D1815=""),"Manca tipo o quantità",IF(C1815="Scarico",IF(SUMIFS($D$5:D1815,$B$5:B1815,B1815,$C$5:C1815,"Carico")-SUMIFS($D$5:D1815,$B$5:B1815,B1815,$C$5:C1815,"Scarico")&lt;0,"Giacenza insufficiente",""),""))))</f>
        <v/>
      </c>
    </row>
    <row r="1816" customFormat="false" ht="15" hidden="false" customHeight="false" outlineLevel="0" collapsed="false">
      <c r="A1816" s="18"/>
      <c r="B1816" s="12"/>
      <c r="C1816" s="13"/>
      <c r="D1816" s="13"/>
      <c r="E1816" s="12"/>
      <c r="F1816" s="14"/>
      <c r="G1816" s="12"/>
      <c r="H1816" s="19" t="str">
        <f aca="false">IF(B1816="","",IFERROR(INDEX(Prodotti!$B$5:$B$504,MATCH(B1816,Prodotti!$A$5:$A$504,0)),"Codice non trovato"))</f>
        <v/>
      </c>
      <c r="I1816" s="17" t="str">
        <f aca="false">IF(OR(D1816="",F1816=""),"",D1816*F1816)</f>
        <v/>
      </c>
      <c r="J1816" s="17" t="str">
        <f aca="false">IF(OR(C1816&lt;&gt;"Scarico",D1816="",F1816="",B1816=""),"",D1816*(F1816-IFERROR(INDEX(Prodotti!$F$5:$F$504,MATCH(B1816,Prodotti!$A$5:$A$504,0)),0)))</f>
        <v/>
      </c>
      <c r="K1816" s="19" t="str">
        <f aca="false">IF(B1816="","",IF(ISNA(MATCH(B1816,Prodotti!$A$5:$A$504,0)),"Codice non trovato",IF(OR(C1816="",D1816=""),"Manca tipo o quantità",IF(C1816="Scarico",IF(SUMIFS($D$5:D1816,$B$5:B1816,B1816,$C$5:C1816,"Carico")-SUMIFS($D$5:D1816,$B$5:B1816,B1816,$C$5:C1816,"Scarico")&lt;0,"Giacenza insufficiente",""),""))))</f>
        <v/>
      </c>
    </row>
    <row r="1817" customFormat="false" ht="15" hidden="false" customHeight="false" outlineLevel="0" collapsed="false">
      <c r="A1817" s="18"/>
      <c r="B1817" s="12"/>
      <c r="C1817" s="13"/>
      <c r="D1817" s="13"/>
      <c r="E1817" s="12"/>
      <c r="F1817" s="14"/>
      <c r="G1817" s="12"/>
      <c r="H1817" s="19" t="str">
        <f aca="false">IF(B1817="","",IFERROR(INDEX(Prodotti!$B$5:$B$504,MATCH(B1817,Prodotti!$A$5:$A$504,0)),"Codice non trovato"))</f>
        <v/>
      </c>
      <c r="I1817" s="17" t="str">
        <f aca="false">IF(OR(D1817="",F1817=""),"",D1817*F1817)</f>
        <v/>
      </c>
      <c r="J1817" s="17" t="str">
        <f aca="false">IF(OR(C1817&lt;&gt;"Scarico",D1817="",F1817="",B1817=""),"",D1817*(F1817-IFERROR(INDEX(Prodotti!$F$5:$F$504,MATCH(B1817,Prodotti!$A$5:$A$504,0)),0)))</f>
        <v/>
      </c>
      <c r="K1817" s="19" t="str">
        <f aca="false">IF(B1817="","",IF(ISNA(MATCH(B1817,Prodotti!$A$5:$A$504,0)),"Codice non trovato",IF(OR(C1817="",D1817=""),"Manca tipo o quantità",IF(C1817="Scarico",IF(SUMIFS($D$5:D1817,$B$5:B1817,B1817,$C$5:C1817,"Carico")-SUMIFS($D$5:D1817,$B$5:B1817,B1817,$C$5:C1817,"Scarico")&lt;0,"Giacenza insufficiente",""),""))))</f>
        <v/>
      </c>
    </row>
    <row r="1818" customFormat="false" ht="15" hidden="false" customHeight="false" outlineLevel="0" collapsed="false">
      <c r="A1818" s="18"/>
      <c r="B1818" s="12"/>
      <c r="C1818" s="13"/>
      <c r="D1818" s="13"/>
      <c r="E1818" s="12"/>
      <c r="F1818" s="14"/>
      <c r="G1818" s="12"/>
      <c r="H1818" s="19" t="str">
        <f aca="false">IF(B1818="","",IFERROR(INDEX(Prodotti!$B$5:$B$504,MATCH(B1818,Prodotti!$A$5:$A$504,0)),"Codice non trovato"))</f>
        <v/>
      </c>
      <c r="I1818" s="17" t="str">
        <f aca="false">IF(OR(D1818="",F1818=""),"",D1818*F1818)</f>
        <v/>
      </c>
      <c r="J1818" s="17" t="str">
        <f aca="false">IF(OR(C1818&lt;&gt;"Scarico",D1818="",F1818="",B1818=""),"",D1818*(F1818-IFERROR(INDEX(Prodotti!$F$5:$F$504,MATCH(B1818,Prodotti!$A$5:$A$504,0)),0)))</f>
        <v/>
      </c>
      <c r="K1818" s="19" t="str">
        <f aca="false">IF(B1818="","",IF(ISNA(MATCH(B1818,Prodotti!$A$5:$A$504,0)),"Codice non trovato",IF(OR(C1818="",D1818=""),"Manca tipo o quantità",IF(C1818="Scarico",IF(SUMIFS($D$5:D1818,$B$5:B1818,B1818,$C$5:C1818,"Carico")-SUMIFS($D$5:D1818,$B$5:B1818,B1818,$C$5:C1818,"Scarico")&lt;0,"Giacenza insufficiente",""),""))))</f>
        <v/>
      </c>
    </row>
    <row r="1819" customFormat="false" ht="15" hidden="false" customHeight="false" outlineLevel="0" collapsed="false">
      <c r="A1819" s="18"/>
      <c r="B1819" s="12"/>
      <c r="C1819" s="13"/>
      <c r="D1819" s="13"/>
      <c r="E1819" s="12"/>
      <c r="F1819" s="14"/>
      <c r="G1819" s="12"/>
      <c r="H1819" s="19" t="str">
        <f aca="false">IF(B1819="","",IFERROR(INDEX(Prodotti!$B$5:$B$504,MATCH(B1819,Prodotti!$A$5:$A$504,0)),"Codice non trovato"))</f>
        <v/>
      </c>
      <c r="I1819" s="17" t="str">
        <f aca="false">IF(OR(D1819="",F1819=""),"",D1819*F1819)</f>
        <v/>
      </c>
      <c r="J1819" s="17" t="str">
        <f aca="false">IF(OR(C1819&lt;&gt;"Scarico",D1819="",F1819="",B1819=""),"",D1819*(F1819-IFERROR(INDEX(Prodotti!$F$5:$F$504,MATCH(B1819,Prodotti!$A$5:$A$504,0)),0)))</f>
        <v/>
      </c>
      <c r="K1819" s="19" t="str">
        <f aca="false">IF(B1819="","",IF(ISNA(MATCH(B1819,Prodotti!$A$5:$A$504,0)),"Codice non trovato",IF(OR(C1819="",D1819=""),"Manca tipo o quantità",IF(C1819="Scarico",IF(SUMIFS($D$5:D1819,$B$5:B1819,B1819,$C$5:C1819,"Carico")-SUMIFS($D$5:D1819,$B$5:B1819,B1819,$C$5:C1819,"Scarico")&lt;0,"Giacenza insufficiente",""),""))))</f>
        <v/>
      </c>
    </row>
    <row r="1820" customFormat="false" ht="15" hidden="false" customHeight="false" outlineLevel="0" collapsed="false">
      <c r="A1820" s="18"/>
      <c r="B1820" s="12"/>
      <c r="C1820" s="13"/>
      <c r="D1820" s="13"/>
      <c r="E1820" s="12"/>
      <c r="F1820" s="14"/>
      <c r="G1820" s="12"/>
      <c r="H1820" s="19" t="str">
        <f aca="false">IF(B1820="","",IFERROR(INDEX(Prodotti!$B$5:$B$504,MATCH(B1820,Prodotti!$A$5:$A$504,0)),"Codice non trovato"))</f>
        <v/>
      </c>
      <c r="I1820" s="17" t="str">
        <f aca="false">IF(OR(D1820="",F1820=""),"",D1820*F1820)</f>
        <v/>
      </c>
      <c r="J1820" s="17" t="str">
        <f aca="false">IF(OR(C1820&lt;&gt;"Scarico",D1820="",F1820="",B1820=""),"",D1820*(F1820-IFERROR(INDEX(Prodotti!$F$5:$F$504,MATCH(B1820,Prodotti!$A$5:$A$504,0)),0)))</f>
        <v/>
      </c>
      <c r="K1820" s="19" t="str">
        <f aca="false">IF(B1820="","",IF(ISNA(MATCH(B1820,Prodotti!$A$5:$A$504,0)),"Codice non trovato",IF(OR(C1820="",D1820=""),"Manca tipo o quantità",IF(C1820="Scarico",IF(SUMIFS($D$5:D1820,$B$5:B1820,B1820,$C$5:C1820,"Carico")-SUMIFS($D$5:D1820,$B$5:B1820,B1820,$C$5:C1820,"Scarico")&lt;0,"Giacenza insufficiente",""),""))))</f>
        <v/>
      </c>
    </row>
    <row r="1821" customFormat="false" ht="15" hidden="false" customHeight="false" outlineLevel="0" collapsed="false">
      <c r="A1821" s="18"/>
      <c r="B1821" s="12"/>
      <c r="C1821" s="13"/>
      <c r="D1821" s="13"/>
      <c r="E1821" s="12"/>
      <c r="F1821" s="14"/>
      <c r="G1821" s="12"/>
      <c r="H1821" s="19" t="str">
        <f aca="false">IF(B1821="","",IFERROR(INDEX(Prodotti!$B$5:$B$504,MATCH(B1821,Prodotti!$A$5:$A$504,0)),"Codice non trovato"))</f>
        <v/>
      </c>
      <c r="I1821" s="17" t="str">
        <f aca="false">IF(OR(D1821="",F1821=""),"",D1821*F1821)</f>
        <v/>
      </c>
      <c r="J1821" s="17" t="str">
        <f aca="false">IF(OR(C1821&lt;&gt;"Scarico",D1821="",F1821="",B1821=""),"",D1821*(F1821-IFERROR(INDEX(Prodotti!$F$5:$F$504,MATCH(B1821,Prodotti!$A$5:$A$504,0)),0)))</f>
        <v/>
      </c>
      <c r="K1821" s="19" t="str">
        <f aca="false">IF(B1821="","",IF(ISNA(MATCH(B1821,Prodotti!$A$5:$A$504,0)),"Codice non trovato",IF(OR(C1821="",D1821=""),"Manca tipo o quantità",IF(C1821="Scarico",IF(SUMIFS($D$5:D1821,$B$5:B1821,B1821,$C$5:C1821,"Carico")-SUMIFS($D$5:D1821,$B$5:B1821,B1821,$C$5:C1821,"Scarico")&lt;0,"Giacenza insufficiente",""),""))))</f>
        <v/>
      </c>
    </row>
    <row r="1822" customFormat="false" ht="15" hidden="false" customHeight="false" outlineLevel="0" collapsed="false">
      <c r="A1822" s="18"/>
      <c r="B1822" s="12"/>
      <c r="C1822" s="13"/>
      <c r="D1822" s="13"/>
      <c r="E1822" s="12"/>
      <c r="F1822" s="14"/>
      <c r="G1822" s="12"/>
      <c r="H1822" s="19" t="str">
        <f aca="false">IF(B1822="","",IFERROR(INDEX(Prodotti!$B$5:$B$504,MATCH(B1822,Prodotti!$A$5:$A$504,0)),"Codice non trovato"))</f>
        <v/>
      </c>
      <c r="I1822" s="17" t="str">
        <f aca="false">IF(OR(D1822="",F1822=""),"",D1822*F1822)</f>
        <v/>
      </c>
      <c r="J1822" s="17" t="str">
        <f aca="false">IF(OR(C1822&lt;&gt;"Scarico",D1822="",F1822="",B1822=""),"",D1822*(F1822-IFERROR(INDEX(Prodotti!$F$5:$F$504,MATCH(B1822,Prodotti!$A$5:$A$504,0)),0)))</f>
        <v/>
      </c>
      <c r="K1822" s="19" t="str">
        <f aca="false">IF(B1822="","",IF(ISNA(MATCH(B1822,Prodotti!$A$5:$A$504,0)),"Codice non trovato",IF(OR(C1822="",D1822=""),"Manca tipo o quantità",IF(C1822="Scarico",IF(SUMIFS($D$5:D1822,$B$5:B1822,B1822,$C$5:C1822,"Carico")-SUMIFS($D$5:D1822,$B$5:B1822,B1822,$C$5:C1822,"Scarico")&lt;0,"Giacenza insufficiente",""),""))))</f>
        <v/>
      </c>
    </row>
    <row r="1823" customFormat="false" ht="15" hidden="false" customHeight="false" outlineLevel="0" collapsed="false">
      <c r="A1823" s="18"/>
      <c r="B1823" s="12"/>
      <c r="C1823" s="13"/>
      <c r="D1823" s="13"/>
      <c r="E1823" s="12"/>
      <c r="F1823" s="14"/>
      <c r="G1823" s="12"/>
      <c r="H1823" s="19" t="str">
        <f aca="false">IF(B1823="","",IFERROR(INDEX(Prodotti!$B$5:$B$504,MATCH(B1823,Prodotti!$A$5:$A$504,0)),"Codice non trovato"))</f>
        <v/>
      </c>
      <c r="I1823" s="17" t="str">
        <f aca="false">IF(OR(D1823="",F1823=""),"",D1823*F1823)</f>
        <v/>
      </c>
      <c r="J1823" s="17" t="str">
        <f aca="false">IF(OR(C1823&lt;&gt;"Scarico",D1823="",F1823="",B1823=""),"",D1823*(F1823-IFERROR(INDEX(Prodotti!$F$5:$F$504,MATCH(B1823,Prodotti!$A$5:$A$504,0)),0)))</f>
        <v/>
      </c>
      <c r="K1823" s="19" t="str">
        <f aca="false">IF(B1823="","",IF(ISNA(MATCH(B1823,Prodotti!$A$5:$A$504,0)),"Codice non trovato",IF(OR(C1823="",D1823=""),"Manca tipo o quantità",IF(C1823="Scarico",IF(SUMIFS($D$5:D1823,$B$5:B1823,B1823,$C$5:C1823,"Carico")-SUMIFS($D$5:D1823,$B$5:B1823,B1823,$C$5:C1823,"Scarico")&lt;0,"Giacenza insufficiente",""),""))))</f>
        <v/>
      </c>
    </row>
    <row r="1824" customFormat="false" ht="15" hidden="false" customHeight="false" outlineLevel="0" collapsed="false">
      <c r="A1824" s="18"/>
      <c r="B1824" s="12"/>
      <c r="C1824" s="13"/>
      <c r="D1824" s="13"/>
      <c r="E1824" s="12"/>
      <c r="F1824" s="14"/>
      <c r="G1824" s="12"/>
      <c r="H1824" s="19" t="str">
        <f aca="false">IF(B1824="","",IFERROR(INDEX(Prodotti!$B$5:$B$504,MATCH(B1824,Prodotti!$A$5:$A$504,0)),"Codice non trovato"))</f>
        <v/>
      </c>
      <c r="I1824" s="17" t="str">
        <f aca="false">IF(OR(D1824="",F1824=""),"",D1824*F1824)</f>
        <v/>
      </c>
      <c r="J1824" s="17" t="str">
        <f aca="false">IF(OR(C1824&lt;&gt;"Scarico",D1824="",F1824="",B1824=""),"",D1824*(F1824-IFERROR(INDEX(Prodotti!$F$5:$F$504,MATCH(B1824,Prodotti!$A$5:$A$504,0)),0)))</f>
        <v/>
      </c>
      <c r="K1824" s="19" t="str">
        <f aca="false">IF(B1824="","",IF(ISNA(MATCH(B1824,Prodotti!$A$5:$A$504,0)),"Codice non trovato",IF(OR(C1824="",D1824=""),"Manca tipo o quantità",IF(C1824="Scarico",IF(SUMIFS($D$5:D1824,$B$5:B1824,B1824,$C$5:C1824,"Carico")-SUMIFS($D$5:D1824,$B$5:B1824,B1824,$C$5:C1824,"Scarico")&lt;0,"Giacenza insufficiente",""),""))))</f>
        <v/>
      </c>
    </row>
    <row r="1825" customFormat="false" ht="15" hidden="false" customHeight="false" outlineLevel="0" collapsed="false">
      <c r="A1825" s="18"/>
      <c r="B1825" s="12"/>
      <c r="C1825" s="13"/>
      <c r="D1825" s="13"/>
      <c r="E1825" s="12"/>
      <c r="F1825" s="14"/>
      <c r="G1825" s="12"/>
      <c r="H1825" s="19" t="str">
        <f aca="false">IF(B1825="","",IFERROR(INDEX(Prodotti!$B$5:$B$504,MATCH(B1825,Prodotti!$A$5:$A$504,0)),"Codice non trovato"))</f>
        <v/>
      </c>
      <c r="I1825" s="17" t="str">
        <f aca="false">IF(OR(D1825="",F1825=""),"",D1825*F1825)</f>
        <v/>
      </c>
      <c r="J1825" s="17" t="str">
        <f aca="false">IF(OR(C1825&lt;&gt;"Scarico",D1825="",F1825="",B1825=""),"",D1825*(F1825-IFERROR(INDEX(Prodotti!$F$5:$F$504,MATCH(B1825,Prodotti!$A$5:$A$504,0)),0)))</f>
        <v/>
      </c>
      <c r="K1825" s="19" t="str">
        <f aca="false">IF(B1825="","",IF(ISNA(MATCH(B1825,Prodotti!$A$5:$A$504,0)),"Codice non trovato",IF(OR(C1825="",D1825=""),"Manca tipo o quantità",IF(C1825="Scarico",IF(SUMIFS($D$5:D1825,$B$5:B1825,B1825,$C$5:C1825,"Carico")-SUMIFS($D$5:D1825,$B$5:B1825,B1825,$C$5:C1825,"Scarico")&lt;0,"Giacenza insufficiente",""),""))))</f>
        <v/>
      </c>
    </row>
    <row r="1826" customFormat="false" ht="15" hidden="false" customHeight="false" outlineLevel="0" collapsed="false">
      <c r="A1826" s="18"/>
      <c r="B1826" s="12"/>
      <c r="C1826" s="13"/>
      <c r="D1826" s="13"/>
      <c r="E1826" s="12"/>
      <c r="F1826" s="14"/>
      <c r="G1826" s="12"/>
      <c r="H1826" s="19" t="str">
        <f aca="false">IF(B1826="","",IFERROR(INDEX(Prodotti!$B$5:$B$504,MATCH(B1826,Prodotti!$A$5:$A$504,0)),"Codice non trovato"))</f>
        <v/>
      </c>
      <c r="I1826" s="17" t="str">
        <f aca="false">IF(OR(D1826="",F1826=""),"",D1826*F1826)</f>
        <v/>
      </c>
      <c r="J1826" s="17" t="str">
        <f aca="false">IF(OR(C1826&lt;&gt;"Scarico",D1826="",F1826="",B1826=""),"",D1826*(F1826-IFERROR(INDEX(Prodotti!$F$5:$F$504,MATCH(B1826,Prodotti!$A$5:$A$504,0)),0)))</f>
        <v/>
      </c>
      <c r="K1826" s="19" t="str">
        <f aca="false">IF(B1826="","",IF(ISNA(MATCH(B1826,Prodotti!$A$5:$A$504,0)),"Codice non trovato",IF(OR(C1826="",D1826=""),"Manca tipo o quantità",IF(C1826="Scarico",IF(SUMIFS($D$5:D1826,$B$5:B1826,B1826,$C$5:C1826,"Carico")-SUMIFS($D$5:D1826,$B$5:B1826,B1826,$C$5:C1826,"Scarico")&lt;0,"Giacenza insufficiente",""),""))))</f>
        <v/>
      </c>
    </row>
    <row r="1827" customFormat="false" ht="15" hidden="false" customHeight="false" outlineLevel="0" collapsed="false">
      <c r="A1827" s="18"/>
      <c r="B1827" s="12"/>
      <c r="C1827" s="13"/>
      <c r="D1827" s="13"/>
      <c r="E1827" s="12"/>
      <c r="F1827" s="14"/>
      <c r="G1827" s="12"/>
      <c r="H1827" s="19" t="str">
        <f aca="false">IF(B1827="","",IFERROR(INDEX(Prodotti!$B$5:$B$504,MATCH(B1827,Prodotti!$A$5:$A$504,0)),"Codice non trovato"))</f>
        <v/>
      </c>
      <c r="I1827" s="17" t="str">
        <f aca="false">IF(OR(D1827="",F1827=""),"",D1827*F1827)</f>
        <v/>
      </c>
      <c r="J1827" s="17" t="str">
        <f aca="false">IF(OR(C1827&lt;&gt;"Scarico",D1827="",F1827="",B1827=""),"",D1827*(F1827-IFERROR(INDEX(Prodotti!$F$5:$F$504,MATCH(B1827,Prodotti!$A$5:$A$504,0)),0)))</f>
        <v/>
      </c>
      <c r="K1827" s="19" t="str">
        <f aca="false">IF(B1827="","",IF(ISNA(MATCH(B1827,Prodotti!$A$5:$A$504,0)),"Codice non trovato",IF(OR(C1827="",D1827=""),"Manca tipo o quantità",IF(C1827="Scarico",IF(SUMIFS($D$5:D1827,$B$5:B1827,B1827,$C$5:C1827,"Carico")-SUMIFS($D$5:D1827,$B$5:B1827,B1827,$C$5:C1827,"Scarico")&lt;0,"Giacenza insufficiente",""),""))))</f>
        <v/>
      </c>
    </row>
    <row r="1828" customFormat="false" ht="15" hidden="false" customHeight="false" outlineLevel="0" collapsed="false">
      <c r="A1828" s="18"/>
      <c r="B1828" s="12"/>
      <c r="C1828" s="13"/>
      <c r="D1828" s="13"/>
      <c r="E1828" s="12"/>
      <c r="F1828" s="14"/>
      <c r="G1828" s="12"/>
      <c r="H1828" s="19" t="str">
        <f aca="false">IF(B1828="","",IFERROR(INDEX(Prodotti!$B$5:$B$504,MATCH(B1828,Prodotti!$A$5:$A$504,0)),"Codice non trovato"))</f>
        <v/>
      </c>
      <c r="I1828" s="17" t="str">
        <f aca="false">IF(OR(D1828="",F1828=""),"",D1828*F1828)</f>
        <v/>
      </c>
      <c r="J1828" s="17" t="str">
        <f aca="false">IF(OR(C1828&lt;&gt;"Scarico",D1828="",F1828="",B1828=""),"",D1828*(F1828-IFERROR(INDEX(Prodotti!$F$5:$F$504,MATCH(B1828,Prodotti!$A$5:$A$504,0)),0)))</f>
        <v/>
      </c>
      <c r="K1828" s="19" t="str">
        <f aca="false">IF(B1828="","",IF(ISNA(MATCH(B1828,Prodotti!$A$5:$A$504,0)),"Codice non trovato",IF(OR(C1828="",D1828=""),"Manca tipo o quantità",IF(C1828="Scarico",IF(SUMIFS($D$5:D1828,$B$5:B1828,B1828,$C$5:C1828,"Carico")-SUMIFS($D$5:D1828,$B$5:B1828,B1828,$C$5:C1828,"Scarico")&lt;0,"Giacenza insufficiente",""),""))))</f>
        <v/>
      </c>
    </row>
    <row r="1829" customFormat="false" ht="15" hidden="false" customHeight="false" outlineLevel="0" collapsed="false">
      <c r="A1829" s="18"/>
      <c r="B1829" s="12"/>
      <c r="C1829" s="13"/>
      <c r="D1829" s="13"/>
      <c r="E1829" s="12"/>
      <c r="F1829" s="14"/>
      <c r="G1829" s="12"/>
      <c r="H1829" s="19" t="str">
        <f aca="false">IF(B1829="","",IFERROR(INDEX(Prodotti!$B$5:$B$504,MATCH(B1829,Prodotti!$A$5:$A$504,0)),"Codice non trovato"))</f>
        <v/>
      </c>
      <c r="I1829" s="17" t="str">
        <f aca="false">IF(OR(D1829="",F1829=""),"",D1829*F1829)</f>
        <v/>
      </c>
      <c r="J1829" s="17" t="str">
        <f aca="false">IF(OR(C1829&lt;&gt;"Scarico",D1829="",F1829="",B1829=""),"",D1829*(F1829-IFERROR(INDEX(Prodotti!$F$5:$F$504,MATCH(B1829,Prodotti!$A$5:$A$504,0)),0)))</f>
        <v/>
      </c>
      <c r="K1829" s="19" t="str">
        <f aca="false">IF(B1829="","",IF(ISNA(MATCH(B1829,Prodotti!$A$5:$A$504,0)),"Codice non trovato",IF(OR(C1829="",D1829=""),"Manca tipo o quantità",IF(C1829="Scarico",IF(SUMIFS($D$5:D1829,$B$5:B1829,B1829,$C$5:C1829,"Carico")-SUMIFS($D$5:D1829,$B$5:B1829,B1829,$C$5:C1829,"Scarico")&lt;0,"Giacenza insufficiente",""),""))))</f>
        <v/>
      </c>
    </row>
    <row r="1830" customFormat="false" ht="15" hidden="false" customHeight="false" outlineLevel="0" collapsed="false">
      <c r="A1830" s="18"/>
      <c r="B1830" s="12"/>
      <c r="C1830" s="13"/>
      <c r="D1830" s="13"/>
      <c r="E1830" s="12"/>
      <c r="F1830" s="14"/>
      <c r="G1830" s="12"/>
      <c r="H1830" s="19" t="str">
        <f aca="false">IF(B1830="","",IFERROR(INDEX(Prodotti!$B$5:$B$504,MATCH(B1830,Prodotti!$A$5:$A$504,0)),"Codice non trovato"))</f>
        <v/>
      </c>
      <c r="I1830" s="17" t="str">
        <f aca="false">IF(OR(D1830="",F1830=""),"",D1830*F1830)</f>
        <v/>
      </c>
      <c r="J1830" s="17" t="str">
        <f aca="false">IF(OR(C1830&lt;&gt;"Scarico",D1830="",F1830="",B1830=""),"",D1830*(F1830-IFERROR(INDEX(Prodotti!$F$5:$F$504,MATCH(B1830,Prodotti!$A$5:$A$504,0)),0)))</f>
        <v/>
      </c>
      <c r="K1830" s="19" t="str">
        <f aca="false">IF(B1830="","",IF(ISNA(MATCH(B1830,Prodotti!$A$5:$A$504,0)),"Codice non trovato",IF(OR(C1830="",D1830=""),"Manca tipo o quantità",IF(C1830="Scarico",IF(SUMIFS($D$5:D1830,$B$5:B1830,B1830,$C$5:C1830,"Carico")-SUMIFS($D$5:D1830,$B$5:B1830,B1830,$C$5:C1830,"Scarico")&lt;0,"Giacenza insufficiente",""),""))))</f>
        <v/>
      </c>
    </row>
    <row r="1831" customFormat="false" ht="15" hidden="false" customHeight="false" outlineLevel="0" collapsed="false">
      <c r="A1831" s="18"/>
      <c r="B1831" s="12"/>
      <c r="C1831" s="13"/>
      <c r="D1831" s="13"/>
      <c r="E1831" s="12"/>
      <c r="F1831" s="14"/>
      <c r="G1831" s="12"/>
      <c r="H1831" s="19" t="str">
        <f aca="false">IF(B1831="","",IFERROR(INDEX(Prodotti!$B$5:$B$504,MATCH(B1831,Prodotti!$A$5:$A$504,0)),"Codice non trovato"))</f>
        <v/>
      </c>
      <c r="I1831" s="17" t="str">
        <f aca="false">IF(OR(D1831="",F1831=""),"",D1831*F1831)</f>
        <v/>
      </c>
      <c r="J1831" s="17" t="str">
        <f aca="false">IF(OR(C1831&lt;&gt;"Scarico",D1831="",F1831="",B1831=""),"",D1831*(F1831-IFERROR(INDEX(Prodotti!$F$5:$F$504,MATCH(B1831,Prodotti!$A$5:$A$504,0)),0)))</f>
        <v/>
      </c>
      <c r="K1831" s="19" t="str">
        <f aca="false">IF(B1831="","",IF(ISNA(MATCH(B1831,Prodotti!$A$5:$A$504,0)),"Codice non trovato",IF(OR(C1831="",D1831=""),"Manca tipo o quantità",IF(C1831="Scarico",IF(SUMIFS($D$5:D1831,$B$5:B1831,B1831,$C$5:C1831,"Carico")-SUMIFS($D$5:D1831,$B$5:B1831,B1831,$C$5:C1831,"Scarico")&lt;0,"Giacenza insufficiente",""),""))))</f>
        <v/>
      </c>
    </row>
    <row r="1832" customFormat="false" ht="15" hidden="false" customHeight="false" outlineLevel="0" collapsed="false">
      <c r="A1832" s="18"/>
      <c r="B1832" s="12"/>
      <c r="C1832" s="13"/>
      <c r="D1832" s="13"/>
      <c r="E1832" s="12"/>
      <c r="F1832" s="14"/>
      <c r="G1832" s="12"/>
      <c r="H1832" s="19" t="str">
        <f aca="false">IF(B1832="","",IFERROR(INDEX(Prodotti!$B$5:$B$504,MATCH(B1832,Prodotti!$A$5:$A$504,0)),"Codice non trovato"))</f>
        <v/>
      </c>
      <c r="I1832" s="17" t="str">
        <f aca="false">IF(OR(D1832="",F1832=""),"",D1832*F1832)</f>
        <v/>
      </c>
      <c r="J1832" s="17" t="str">
        <f aca="false">IF(OR(C1832&lt;&gt;"Scarico",D1832="",F1832="",B1832=""),"",D1832*(F1832-IFERROR(INDEX(Prodotti!$F$5:$F$504,MATCH(B1832,Prodotti!$A$5:$A$504,0)),0)))</f>
        <v/>
      </c>
      <c r="K1832" s="19" t="str">
        <f aca="false">IF(B1832="","",IF(ISNA(MATCH(B1832,Prodotti!$A$5:$A$504,0)),"Codice non trovato",IF(OR(C1832="",D1832=""),"Manca tipo o quantità",IF(C1832="Scarico",IF(SUMIFS($D$5:D1832,$B$5:B1832,B1832,$C$5:C1832,"Carico")-SUMIFS($D$5:D1832,$B$5:B1832,B1832,$C$5:C1832,"Scarico")&lt;0,"Giacenza insufficiente",""),""))))</f>
        <v/>
      </c>
    </row>
    <row r="1833" customFormat="false" ht="15" hidden="false" customHeight="false" outlineLevel="0" collapsed="false">
      <c r="A1833" s="18"/>
      <c r="B1833" s="12"/>
      <c r="C1833" s="13"/>
      <c r="D1833" s="13"/>
      <c r="E1833" s="12"/>
      <c r="F1833" s="14"/>
      <c r="G1833" s="12"/>
      <c r="H1833" s="19" t="str">
        <f aca="false">IF(B1833="","",IFERROR(INDEX(Prodotti!$B$5:$B$504,MATCH(B1833,Prodotti!$A$5:$A$504,0)),"Codice non trovato"))</f>
        <v/>
      </c>
      <c r="I1833" s="17" t="str">
        <f aca="false">IF(OR(D1833="",F1833=""),"",D1833*F1833)</f>
        <v/>
      </c>
      <c r="J1833" s="17" t="str">
        <f aca="false">IF(OR(C1833&lt;&gt;"Scarico",D1833="",F1833="",B1833=""),"",D1833*(F1833-IFERROR(INDEX(Prodotti!$F$5:$F$504,MATCH(B1833,Prodotti!$A$5:$A$504,0)),0)))</f>
        <v/>
      </c>
      <c r="K1833" s="19" t="str">
        <f aca="false">IF(B1833="","",IF(ISNA(MATCH(B1833,Prodotti!$A$5:$A$504,0)),"Codice non trovato",IF(OR(C1833="",D1833=""),"Manca tipo o quantità",IF(C1833="Scarico",IF(SUMIFS($D$5:D1833,$B$5:B1833,B1833,$C$5:C1833,"Carico")-SUMIFS($D$5:D1833,$B$5:B1833,B1833,$C$5:C1833,"Scarico")&lt;0,"Giacenza insufficiente",""),""))))</f>
        <v/>
      </c>
    </row>
    <row r="1834" customFormat="false" ht="15" hidden="false" customHeight="false" outlineLevel="0" collapsed="false">
      <c r="A1834" s="18"/>
      <c r="B1834" s="12"/>
      <c r="C1834" s="13"/>
      <c r="D1834" s="13"/>
      <c r="E1834" s="12"/>
      <c r="F1834" s="14"/>
      <c r="G1834" s="12"/>
      <c r="H1834" s="19" t="str">
        <f aca="false">IF(B1834="","",IFERROR(INDEX(Prodotti!$B$5:$B$504,MATCH(B1834,Prodotti!$A$5:$A$504,0)),"Codice non trovato"))</f>
        <v/>
      </c>
      <c r="I1834" s="17" t="str">
        <f aca="false">IF(OR(D1834="",F1834=""),"",D1834*F1834)</f>
        <v/>
      </c>
      <c r="J1834" s="17" t="str">
        <f aca="false">IF(OR(C1834&lt;&gt;"Scarico",D1834="",F1834="",B1834=""),"",D1834*(F1834-IFERROR(INDEX(Prodotti!$F$5:$F$504,MATCH(B1834,Prodotti!$A$5:$A$504,0)),0)))</f>
        <v/>
      </c>
      <c r="K1834" s="19" t="str">
        <f aca="false">IF(B1834="","",IF(ISNA(MATCH(B1834,Prodotti!$A$5:$A$504,0)),"Codice non trovato",IF(OR(C1834="",D1834=""),"Manca tipo o quantità",IF(C1834="Scarico",IF(SUMIFS($D$5:D1834,$B$5:B1834,B1834,$C$5:C1834,"Carico")-SUMIFS($D$5:D1834,$B$5:B1834,B1834,$C$5:C1834,"Scarico")&lt;0,"Giacenza insufficiente",""),""))))</f>
        <v/>
      </c>
    </row>
    <row r="1835" customFormat="false" ht="15" hidden="false" customHeight="false" outlineLevel="0" collapsed="false">
      <c r="A1835" s="18"/>
      <c r="B1835" s="12"/>
      <c r="C1835" s="13"/>
      <c r="D1835" s="13"/>
      <c r="E1835" s="12"/>
      <c r="F1835" s="14"/>
      <c r="G1835" s="12"/>
      <c r="H1835" s="19" t="str">
        <f aca="false">IF(B1835="","",IFERROR(INDEX(Prodotti!$B$5:$B$504,MATCH(B1835,Prodotti!$A$5:$A$504,0)),"Codice non trovato"))</f>
        <v/>
      </c>
      <c r="I1835" s="17" t="str">
        <f aca="false">IF(OR(D1835="",F1835=""),"",D1835*F1835)</f>
        <v/>
      </c>
      <c r="J1835" s="17" t="str">
        <f aca="false">IF(OR(C1835&lt;&gt;"Scarico",D1835="",F1835="",B1835=""),"",D1835*(F1835-IFERROR(INDEX(Prodotti!$F$5:$F$504,MATCH(B1835,Prodotti!$A$5:$A$504,0)),0)))</f>
        <v/>
      </c>
      <c r="K1835" s="19" t="str">
        <f aca="false">IF(B1835="","",IF(ISNA(MATCH(B1835,Prodotti!$A$5:$A$504,0)),"Codice non trovato",IF(OR(C1835="",D1835=""),"Manca tipo o quantità",IF(C1835="Scarico",IF(SUMIFS($D$5:D1835,$B$5:B1835,B1835,$C$5:C1835,"Carico")-SUMIFS($D$5:D1835,$B$5:B1835,B1835,$C$5:C1835,"Scarico")&lt;0,"Giacenza insufficiente",""),""))))</f>
        <v/>
      </c>
    </row>
    <row r="1836" customFormat="false" ht="15" hidden="false" customHeight="false" outlineLevel="0" collapsed="false">
      <c r="A1836" s="18"/>
      <c r="B1836" s="12"/>
      <c r="C1836" s="13"/>
      <c r="D1836" s="13"/>
      <c r="E1836" s="12"/>
      <c r="F1836" s="14"/>
      <c r="G1836" s="12"/>
      <c r="H1836" s="19" t="str">
        <f aca="false">IF(B1836="","",IFERROR(INDEX(Prodotti!$B$5:$B$504,MATCH(B1836,Prodotti!$A$5:$A$504,0)),"Codice non trovato"))</f>
        <v/>
      </c>
      <c r="I1836" s="17" t="str">
        <f aca="false">IF(OR(D1836="",F1836=""),"",D1836*F1836)</f>
        <v/>
      </c>
      <c r="J1836" s="17" t="str">
        <f aca="false">IF(OR(C1836&lt;&gt;"Scarico",D1836="",F1836="",B1836=""),"",D1836*(F1836-IFERROR(INDEX(Prodotti!$F$5:$F$504,MATCH(B1836,Prodotti!$A$5:$A$504,0)),0)))</f>
        <v/>
      </c>
      <c r="K1836" s="19" t="str">
        <f aca="false">IF(B1836="","",IF(ISNA(MATCH(B1836,Prodotti!$A$5:$A$504,0)),"Codice non trovato",IF(OR(C1836="",D1836=""),"Manca tipo o quantità",IF(C1836="Scarico",IF(SUMIFS($D$5:D1836,$B$5:B1836,B1836,$C$5:C1836,"Carico")-SUMIFS($D$5:D1836,$B$5:B1836,B1836,$C$5:C1836,"Scarico")&lt;0,"Giacenza insufficiente",""),""))))</f>
        <v/>
      </c>
    </row>
    <row r="1837" customFormat="false" ht="15" hidden="false" customHeight="false" outlineLevel="0" collapsed="false">
      <c r="A1837" s="18"/>
      <c r="B1837" s="12"/>
      <c r="C1837" s="13"/>
      <c r="D1837" s="13"/>
      <c r="E1837" s="12"/>
      <c r="F1837" s="14"/>
      <c r="G1837" s="12"/>
      <c r="H1837" s="19" t="str">
        <f aca="false">IF(B1837="","",IFERROR(INDEX(Prodotti!$B$5:$B$504,MATCH(B1837,Prodotti!$A$5:$A$504,0)),"Codice non trovato"))</f>
        <v/>
      </c>
      <c r="I1837" s="17" t="str">
        <f aca="false">IF(OR(D1837="",F1837=""),"",D1837*F1837)</f>
        <v/>
      </c>
      <c r="J1837" s="17" t="str">
        <f aca="false">IF(OR(C1837&lt;&gt;"Scarico",D1837="",F1837="",B1837=""),"",D1837*(F1837-IFERROR(INDEX(Prodotti!$F$5:$F$504,MATCH(B1837,Prodotti!$A$5:$A$504,0)),0)))</f>
        <v/>
      </c>
      <c r="K1837" s="19" t="str">
        <f aca="false">IF(B1837="","",IF(ISNA(MATCH(B1837,Prodotti!$A$5:$A$504,0)),"Codice non trovato",IF(OR(C1837="",D1837=""),"Manca tipo o quantità",IF(C1837="Scarico",IF(SUMIFS($D$5:D1837,$B$5:B1837,B1837,$C$5:C1837,"Carico")-SUMIFS($D$5:D1837,$B$5:B1837,B1837,$C$5:C1837,"Scarico")&lt;0,"Giacenza insufficiente",""),""))))</f>
        <v/>
      </c>
    </row>
    <row r="1838" customFormat="false" ht="15" hidden="false" customHeight="false" outlineLevel="0" collapsed="false">
      <c r="A1838" s="18"/>
      <c r="B1838" s="12"/>
      <c r="C1838" s="13"/>
      <c r="D1838" s="13"/>
      <c r="E1838" s="12"/>
      <c r="F1838" s="14"/>
      <c r="G1838" s="12"/>
      <c r="H1838" s="19" t="str">
        <f aca="false">IF(B1838="","",IFERROR(INDEX(Prodotti!$B$5:$B$504,MATCH(B1838,Prodotti!$A$5:$A$504,0)),"Codice non trovato"))</f>
        <v/>
      </c>
      <c r="I1838" s="17" t="str">
        <f aca="false">IF(OR(D1838="",F1838=""),"",D1838*F1838)</f>
        <v/>
      </c>
      <c r="J1838" s="17" t="str">
        <f aca="false">IF(OR(C1838&lt;&gt;"Scarico",D1838="",F1838="",B1838=""),"",D1838*(F1838-IFERROR(INDEX(Prodotti!$F$5:$F$504,MATCH(B1838,Prodotti!$A$5:$A$504,0)),0)))</f>
        <v/>
      </c>
      <c r="K1838" s="19" t="str">
        <f aca="false">IF(B1838="","",IF(ISNA(MATCH(B1838,Prodotti!$A$5:$A$504,0)),"Codice non trovato",IF(OR(C1838="",D1838=""),"Manca tipo o quantità",IF(C1838="Scarico",IF(SUMIFS($D$5:D1838,$B$5:B1838,B1838,$C$5:C1838,"Carico")-SUMIFS($D$5:D1838,$B$5:B1838,B1838,$C$5:C1838,"Scarico")&lt;0,"Giacenza insufficiente",""),""))))</f>
        <v/>
      </c>
    </row>
    <row r="1839" customFormat="false" ht="15" hidden="false" customHeight="false" outlineLevel="0" collapsed="false">
      <c r="A1839" s="18"/>
      <c r="B1839" s="12"/>
      <c r="C1839" s="13"/>
      <c r="D1839" s="13"/>
      <c r="E1839" s="12"/>
      <c r="F1839" s="14"/>
      <c r="G1839" s="12"/>
      <c r="H1839" s="19" t="str">
        <f aca="false">IF(B1839="","",IFERROR(INDEX(Prodotti!$B$5:$B$504,MATCH(B1839,Prodotti!$A$5:$A$504,0)),"Codice non trovato"))</f>
        <v/>
      </c>
      <c r="I1839" s="17" t="str">
        <f aca="false">IF(OR(D1839="",F1839=""),"",D1839*F1839)</f>
        <v/>
      </c>
      <c r="J1839" s="17" t="str">
        <f aca="false">IF(OR(C1839&lt;&gt;"Scarico",D1839="",F1839="",B1839=""),"",D1839*(F1839-IFERROR(INDEX(Prodotti!$F$5:$F$504,MATCH(B1839,Prodotti!$A$5:$A$504,0)),0)))</f>
        <v/>
      </c>
      <c r="K1839" s="19" t="str">
        <f aca="false">IF(B1839="","",IF(ISNA(MATCH(B1839,Prodotti!$A$5:$A$504,0)),"Codice non trovato",IF(OR(C1839="",D1839=""),"Manca tipo o quantità",IF(C1839="Scarico",IF(SUMIFS($D$5:D1839,$B$5:B1839,B1839,$C$5:C1839,"Carico")-SUMIFS($D$5:D1839,$B$5:B1839,B1839,$C$5:C1839,"Scarico")&lt;0,"Giacenza insufficiente",""),""))))</f>
        <v/>
      </c>
    </row>
    <row r="1840" customFormat="false" ht="15" hidden="false" customHeight="false" outlineLevel="0" collapsed="false">
      <c r="A1840" s="18"/>
      <c r="B1840" s="12"/>
      <c r="C1840" s="13"/>
      <c r="D1840" s="13"/>
      <c r="E1840" s="12"/>
      <c r="F1840" s="14"/>
      <c r="G1840" s="12"/>
      <c r="H1840" s="19" t="str">
        <f aca="false">IF(B1840="","",IFERROR(INDEX(Prodotti!$B$5:$B$504,MATCH(B1840,Prodotti!$A$5:$A$504,0)),"Codice non trovato"))</f>
        <v/>
      </c>
      <c r="I1840" s="17" t="str">
        <f aca="false">IF(OR(D1840="",F1840=""),"",D1840*F1840)</f>
        <v/>
      </c>
      <c r="J1840" s="17" t="str">
        <f aca="false">IF(OR(C1840&lt;&gt;"Scarico",D1840="",F1840="",B1840=""),"",D1840*(F1840-IFERROR(INDEX(Prodotti!$F$5:$F$504,MATCH(B1840,Prodotti!$A$5:$A$504,0)),0)))</f>
        <v/>
      </c>
      <c r="K1840" s="19" t="str">
        <f aca="false">IF(B1840="","",IF(ISNA(MATCH(B1840,Prodotti!$A$5:$A$504,0)),"Codice non trovato",IF(OR(C1840="",D1840=""),"Manca tipo o quantità",IF(C1840="Scarico",IF(SUMIFS($D$5:D1840,$B$5:B1840,B1840,$C$5:C1840,"Carico")-SUMIFS($D$5:D1840,$B$5:B1840,B1840,$C$5:C1840,"Scarico")&lt;0,"Giacenza insufficiente",""),""))))</f>
        <v/>
      </c>
    </row>
    <row r="1841" customFormat="false" ht="15" hidden="false" customHeight="false" outlineLevel="0" collapsed="false">
      <c r="A1841" s="18"/>
      <c r="B1841" s="12"/>
      <c r="C1841" s="13"/>
      <c r="D1841" s="13"/>
      <c r="E1841" s="12"/>
      <c r="F1841" s="14"/>
      <c r="G1841" s="12"/>
      <c r="H1841" s="19" t="str">
        <f aca="false">IF(B1841="","",IFERROR(INDEX(Prodotti!$B$5:$B$504,MATCH(B1841,Prodotti!$A$5:$A$504,0)),"Codice non trovato"))</f>
        <v/>
      </c>
      <c r="I1841" s="17" t="str">
        <f aca="false">IF(OR(D1841="",F1841=""),"",D1841*F1841)</f>
        <v/>
      </c>
      <c r="J1841" s="17" t="str">
        <f aca="false">IF(OR(C1841&lt;&gt;"Scarico",D1841="",F1841="",B1841=""),"",D1841*(F1841-IFERROR(INDEX(Prodotti!$F$5:$F$504,MATCH(B1841,Prodotti!$A$5:$A$504,0)),0)))</f>
        <v/>
      </c>
      <c r="K1841" s="19" t="str">
        <f aca="false">IF(B1841="","",IF(ISNA(MATCH(B1841,Prodotti!$A$5:$A$504,0)),"Codice non trovato",IF(OR(C1841="",D1841=""),"Manca tipo o quantità",IF(C1841="Scarico",IF(SUMIFS($D$5:D1841,$B$5:B1841,B1841,$C$5:C1841,"Carico")-SUMIFS($D$5:D1841,$B$5:B1841,B1841,$C$5:C1841,"Scarico")&lt;0,"Giacenza insufficiente",""),""))))</f>
        <v/>
      </c>
    </row>
    <row r="1842" customFormat="false" ht="15" hidden="false" customHeight="false" outlineLevel="0" collapsed="false">
      <c r="A1842" s="18"/>
      <c r="B1842" s="12"/>
      <c r="C1842" s="13"/>
      <c r="D1842" s="13"/>
      <c r="E1842" s="12"/>
      <c r="F1842" s="14"/>
      <c r="G1842" s="12"/>
      <c r="H1842" s="19" t="str">
        <f aca="false">IF(B1842="","",IFERROR(INDEX(Prodotti!$B$5:$B$504,MATCH(B1842,Prodotti!$A$5:$A$504,0)),"Codice non trovato"))</f>
        <v/>
      </c>
      <c r="I1842" s="17" t="str">
        <f aca="false">IF(OR(D1842="",F1842=""),"",D1842*F1842)</f>
        <v/>
      </c>
      <c r="J1842" s="17" t="str">
        <f aca="false">IF(OR(C1842&lt;&gt;"Scarico",D1842="",F1842="",B1842=""),"",D1842*(F1842-IFERROR(INDEX(Prodotti!$F$5:$F$504,MATCH(B1842,Prodotti!$A$5:$A$504,0)),0)))</f>
        <v/>
      </c>
      <c r="K1842" s="19" t="str">
        <f aca="false">IF(B1842="","",IF(ISNA(MATCH(B1842,Prodotti!$A$5:$A$504,0)),"Codice non trovato",IF(OR(C1842="",D1842=""),"Manca tipo o quantità",IF(C1842="Scarico",IF(SUMIFS($D$5:D1842,$B$5:B1842,B1842,$C$5:C1842,"Carico")-SUMIFS($D$5:D1842,$B$5:B1842,B1842,$C$5:C1842,"Scarico")&lt;0,"Giacenza insufficiente",""),""))))</f>
        <v/>
      </c>
    </row>
    <row r="1843" customFormat="false" ht="15" hidden="false" customHeight="false" outlineLevel="0" collapsed="false">
      <c r="A1843" s="18"/>
      <c r="B1843" s="12"/>
      <c r="C1843" s="13"/>
      <c r="D1843" s="13"/>
      <c r="E1843" s="12"/>
      <c r="F1843" s="14"/>
      <c r="G1843" s="12"/>
      <c r="H1843" s="19" t="str">
        <f aca="false">IF(B1843="","",IFERROR(INDEX(Prodotti!$B$5:$B$504,MATCH(B1843,Prodotti!$A$5:$A$504,0)),"Codice non trovato"))</f>
        <v/>
      </c>
      <c r="I1843" s="17" t="str">
        <f aca="false">IF(OR(D1843="",F1843=""),"",D1843*F1843)</f>
        <v/>
      </c>
      <c r="J1843" s="17" t="str">
        <f aca="false">IF(OR(C1843&lt;&gt;"Scarico",D1843="",F1843="",B1843=""),"",D1843*(F1843-IFERROR(INDEX(Prodotti!$F$5:$F$504,MATCH(B1843,Prodotti!$A$5:$A$504,0)),0)))</f>
        <v/>
      </c>
      <c r="K1843" s="19" t="str">
        <f aca="false">IF(B1843="","",IF(ISNA(MATCH(B1843,Prodotti!$A$5:$A$504,0)),"Codice non trovato",IF(OR(C1843="",D1843=""),"Manca tipo o quantità",IF(C1843="Scarico",IF(SUMIFS($D$5:D1843,$B$5:B1843,B1843,$C$5:C1843,"Carico")-SUMIFS($D$5:D1843,$B$5:B1843,B1843,$C$5:C1843,"Scarico")&lt;0,"Giacenza insufficiente",""),""))))</f>
        <v/>
      </c>
    </row>
    <row r="1844" customFormat="false" ht="15" hidden="false" customHeight="false" outlineLevel="0" collapsed="false">
      <c r="A1844" s="18"/>
      <c r="B1844" s="12"/>
      <c r="C1844" s="13"/>
      <c r="D1844" s="13"/>
      <c r="E1844" s="12"/>
      <c r="F1844" s="14"/>
      <c r="G1844" s="12"/>
      <c r="H1844" s="19" t="str">
        <f aca="false">IF(B1844="","",IFERROR(INDEX(Prodotti!$B$5:$B$504,MATCH(B1844,Prodotti!$A$5:$A$504,0)),"Codice non trovato"))</f>
        <v/>
      </c>
      <c r="I1844" s="17" t="str">
        <f aca="false">IF(OR(D1844="",F1844=""),"",D1844*F1844)</f>
        <v/>
      </c>
      <c r="J1844" s="17" t="str">
        <f aca="false">IF(OR(C1844&lt;&gt;"Scarico",D1844="",F1844="",B1844=""),"",D1844*(F1844-IFERROR(INDEX(Prodotti!$F$5:$F$504,MATCH(B1844,Prodotti!$A$5:$A$504,0)),0)))</f>
        <v/>
      </c>
      <c r="K1844" s="19" t="str">
        <f aca="false">IF(B1844="","",IF(ISNA(MATCH(B1844,Prodotti!$A$5:$A$504,0)),"Codice non trovato",IF(OR(C1844="",D1844=""),"Manca tipo o quantità",IF(C1844="Scarico",IF(SUMIFS($D$5:D1844,$B$5:B1844,B1844,$C$5:C1844,"Carico")-SUMIFS($D$5:D1844,$B$5:B1844,B1844,$C$5:C1844,"Scarico")&lt;0,"Giacenza insufficiente",""),""))))</f>
        <v/>
      </c>
    </row>
    <row r="1845" customFormat="false" ht="15" hidden="false" customHeight="false" outlineLevel="0" collapsed="false">
      <c r="A1845" s="18"/>
      <c r="B1845" s="12"/>
      <c r="C1845" s="13"/>
      <c r="D1845" s="13"/>
      <c r="E1845" s="12"/>
      <c r="F1845" s="14"/>
      <c r="G1845" s="12"/>
      <c r="H1845" s="19" t="str">
        <f aca="false">IF(B1845="","",IFERROR(INDEX(Prodotti!$B$5:$B$504,MATCH(B1845,Prodotti!$A$5:$A$504,0)),"Codice non trovato"))</f>
        <v/>
      </c>
      <c r="I1845" s="17" t="str">
        <f aca="false">IF(OR(D1845="",F1845=""),"",D1845*F1845)</f>
        <v/>
      </c>
      <c r="J1845" s="17" t="str">
        <f aca="false">IF(OR(C1845&lt;&gt;"Scarico",D1845="",F1845="",B1845=""),"",D1845*(F1845-IFERROR(INDEX(Prodotti!$F$5:$F$504,MATCH(B1845,Prodotti!$A$5:$A$504,0)),0)))</f>
        <v/>
      </c>
      <c r="K1845" s="19" t="str">
        <f aca="false">IF(B1845="","",IF(ISNA(MATCH(B1845,Prodotti!$A$5:$A$504,0)),"Codice non trovato",IF(OR(C1845="",D1845=""),"Manca tipo o quantità",IF(C1845="Scarico",IF(SUMIFS($D$5:D1845,$B$5:B1845,B1845,$C$5:C1845,"Carico")-SUMIFS($D$5:D1845,$B$5:B1845,B1845,$C$5:C1845,"Scarico")&lt;0,"Giacenza insufficiente",""),""))))</f>
        <v/>
      </c>
    </row>
    <row r="1846" customFormat="false" ht="15" hidden="false" customHeight="false" outlineLevel="0" collapsed="false">
      <c r="A1846" s="18"/>
      <c r="B1846" s="12"/>
      <c r="C1846" s="13"/>
      <c r="D1846" s="13"/>
      <c r="E1846" s="12"/>
      <c r="F1846" s="14"/>
      <c r="G1846" s="12"/>
      <c r="H1846" s="19" t="str">
        <f aca="false">IF(B1846="","",IFERROR(INDEX(Prodotti!$B$5:$B$504,MATCH(B1846,Prodotti!$A$5:$A$504,0)),"Codice non trovato"))</f>
        <v/>
      </c>
      <c r="I1846" s="17" t="str">
        <f aca="false">IF(OR(D1846="",F1846=""),"",D1846*F1846)</f>
        <v/>
      </c>
      <c r="J1846" s="17" t="str">
        <f aca="false">IF(OR(C1846&lt;&gt;"Scarico",D1846="",F1846="",B1846=""),"",D1846*(F1846-IFERROR(INDEX(Prodotti!$F$5:$F$504,MATCH(B1846,Prodotti!$A$5:$A$504,0)),0)))</f>
        <v/>
      </c>
      <c r="K1846" s="19" t="str">
        <f aca="false">IF(B1846="","",IF(ISNA(MATCH(B1846,Prodotti!$A$5:$A$504,0)),"Codice non trovato",IF(OR(C1846="",D1846=""),"Manca tipo o quantità",IF(C1846="Scarico",IF(SUMIFS($D$5:D1846,$B$5:B1846,B1846,$C$5:C1846,"Carico")-SUMIFS($D$5:D1846,$B$5:B1846,B1846,$C$5:C1846,"Scarico")&lt;0,"Giacenza insufficiente",""),""))))</f>
        <v/>
      </c>
    </row>
    <row r="1847" customFormat="false" ht="15" hidden="false" customHeight="false" outlineLevel="0" collapsed="false">
      <c r="A1847" s="18"/>
      <c r="B1847" s="12"/>
      <c r="C1847" s="13"/>
      <c r="D1847" s="13"/>
      <c r="E1847" s="12"/>
      <c r="F1847" s="14"/>
      <c r="G1847" s="12"/>
      <c r="H1847" s="19" t="str">
        <f aca="false">IF(B1847="","",IFERROR(INDEX(Prodotti!$B$5:$B$504,MATCH(B1847,Prodotti!$A$5:$A$504,0)),"Codice non trovato"))</f>
        <v/>
      </c>
      <c r="I1847" s="17" t="str">
        <f aca="false">IF(OR(D1847="",F1847=""),"",D1847*F1847)</f>
        <v/>
      </c>
      <c r="J1847" s="17" t="str">
        <f aca="false">IF(OR(C1847&lt;&gt;"Scarico",D1847="",F1847="",B1847=""),"",D1847*(F1847-IFERROR(INDEX(Prodotti!$F$5:$F$504,MATCH(B1847,Prodotti!$A$5:$A$504,0)),0)))</f>
        <v/>
      </c>
      <c r="K1847" s="19" t="str">
        <f aca="false">IF(B1847="","",IF(ISNA(MATCH(B1847,Prodotti!$A$5:$A$504,0)),"Codice non trovato",IF(OR(C1847="",D1847=""),"Manca tipo o quantità",IF(C1847="Scarico",IF(SUMIFS($D$5:D1847,$B$5:B1847,B1847,$C$5:C1847,"Carico")-SUMIFS($D$5:D1847,$B$5:B1847,B1847,$C$5:C1847,"Scarico")&lt;0,"Giacenza insufficiente",""),""))))</f>
        <v/>
      </c>
    </row>
    <row r="1848" customFormat="false" ht="15" hidden="false" customHeight="false" outlineLevel="0" collapsed="false">
      <c r="A1848" s="18"/>
      <c r="B1848" s="12"/>
      <c r="C1848" s="13"/>
      <c r="D1848" s="13"/>
      <c r="E1848" s="12"/>
      <c r="F1848" s="14"/>
      <c r="G1848" s="12"/>
      <c r="H1848" s="19" t="str">
        <f aca="false">IF(B1848="","",IFERROR(INDEX(Prodotti!$B$5:$B$504,MATCH(B1848,Prodotti!$A$5:$A$504,0)),"Codice non trovato"))</f>
        <v/>
      </c>
      <c r="I1848" s="17" t="str">
        <f aca="false">IF(OR(D1848="",F1848=""),"",D1848*F1848)</f>
        <v/>
      </c>
      <c r="J1848" s="17" t="str">
        <f aca="false">IF(OR(C1848&lt;&gt;"Scarico",D1848="",F1848="",B1848=""),"",D1848*(F1848-IFERROR(INDEX(Prodotti!$F$5:$F$504,MATCH(B1848,Prodotti!$A$5:$A$504,0)),0)))</f>
        <v/>
      </c>
      <c r="K1848" s="19" t="str">
        <f aca="false">IF(B1848="","",IF(ISNA(MATCH(B1848,Prodotti!$A$5:$A$504,0)),"Codice non trovato",IF(OR(C1848="",D1848=""),"Manca tipo o quantità",IF(C1848="Scarico",IF(SUMIFS($D$5:D1848,$B$5:B1848,B1848,$C$5:C1848,"Carico")-SUMIFS($D$5:D1848,$B$5:B1848,B1848,$C$5:C1848,"Scarico")&lt;0,"Giacenza insufficiente",""),""))))</f>
        <v/>
      </c>
    </row>
    <row r="1849" customFormat="false" ht="15" hidden="false" customHeight="false" outlineLevel="0" collapsed="false">
      <c r="A1849" s="18"/>
      <c r="B1849" s="12"/>
      <c r="C1849" s="13"/>
      <c r="D1849" s="13"/>
      <c r="E1849" s="12"/>
      <c r="F1849" s="14"/>
      <c r="G1849" s="12"/>
      <c r="H1849" s="19" t="str">
        <f aca="false">IF(B1849="","",IFERROR(INDEX(Prodotti!$B$5:$B$504,MATCH(B1849,Prodotti!$A$5:$A$504,0)),"Codice non trovato"))</f>
        <v/>
      </c>
      <c r="I1849" s="17" t="str">
        <f aca="false">IF(OR(D1849="",F1849=""),"",D1849*F1849)</f>
        <v/>
      </c>
      <c r="J1849" s="17" t="str">
        <f aca="false">IF(OR(C1849&lt;&gt;"Scarico",D1849="",F1849="",B1849=""),"",D1849*(F1849-IFERROR(INDEX(Prodotti!$F$5:$F$504,MATCH(B1849,Prodotti!$A$5:$A$504,0)),0)))</f>
        <v/>
      </c>
      <c r="K1849" s="19" t="str">
        <f aca="false">IF(B1849="","",IF(ISNA(MATCH(B1849,Prodotti!$A$5:$A$504,0)),"Codice non trovato",IF(OR(C1849="",D1849=""),"Manca tipo o quantità",IF(C1849="Scarico",IF(SUMIFS($D$5:D1849,$B$5:B1849,B1849,$C$5:C1849,"Carico")-SUMIFS($D$5:D1849,$B$5:B1849,B1849,$C$5:C1849,"Scarico")&lt;0,"Giacenza insufficiente",""),""))))</f>
        <v/>
      </c>
    </row>
    <row r="1850" customFormat="false" ht="15" hidden="false" customHeight="false" outlineLevel="0" collapsed="false">
      <c r="A1850" s="18"/>
      <c r="B1850" s="12"/>
      <c r="C1850" s="13"/>
      <c r="D1850" s="13"/>
      <c r="E1850" s="12"/>
      <c r="F1850" s="14"/>
      <c r="G1850" s="12"/>
      <c r="H1850" s="19" t="str">
        <f aca="false">IF(B1850="","",IFERROR(INDEX(Prodotti!$B$5:$B$504,MATCH(B1850,Prodotti!$A$5:$A$504,0)),"Codice non trovato"))</f>
        <v/>
      </c>
      <c r="I1850" s="17" t="str">
        <f aca="false">IF(OR(D1850="",F1850=""),"",D1850*F1850)</f>
        <v/>
      </c>
      <c r="J1850" s="17" t="str">
        <f aca="false">IF(OR(C1850&lt;&gt;"Scarico",D1850="",F1850="",B1850=""),"",D1850*(F1850-IFERROR(INDEX(Prodotti!$F$5:$F$504,MATCH(B1850,Prodotti!$A$5:$A$504,0)),0)))</f>
        <v/>
      </c>
      <c r="K1850" s="19" t="str">
        <f aca="false">IF(B1850="","",IF(ISNA(MATCH(B1850,Prodotti!$A$5:$A$504,0)),"Codice non trovato",IF(OR(C1850="",D1850=""),"Manca tipo o quantità",IF(C1850="Scarico",IF(SUMIFS($D$5:D1850,$B$5:B1850,B1850,$C$5:C1850,"Carico")-SUMIFS($D$5:D1850,$B$5:B1850,B1850,$C$5:C1850,"Scarico")&lt;0,"Giacenza insufficiente",""),""))))</f>
        <v/>
      </c>
    </row>
    <row r="1851" customFormat="false" ht="15" hidden="false" customHeight="false" outlineLevel="0" collapsed="false">
      <c r="A1851" s="18"/>
      <c r="B1851" s="12"/>
      <c r="C1851" s="13"/>
      <c r="D1851" s="13"/>
      <c r="E1851" s="12"/>
      <c r="F1851" s="14"/>
      <c r="G1851" s="12"/>
      <c r="H1851" s="19" t="str">
        <f aca="false">IF(B1851="","",IFERROR(INDEX(Prodotti!$B$5:$B$504,MATCH(B1851,Prodotti!$A$5:$A$504,0)),"Codice non trovato"))</f>
        <v/>
      </c>
      <c r="I1851" s="17" t="str">
        <f aca="false">IF(OR(D1851="",F1851=""),"",D1851*F1851)</f>
        <v/>
      </c>
      <c r="J1851" s="17" t="str">
        <f aca="false">IF(OR(C1851&lt;&gt;"Scarico",D1851="",F1851="",B1851=""),"",D1851*(F1851-IFERROR(INDEX(Prodotti!$F$5:$F$504,MATCH(B1851,Prodotti!$A$5:$A$504,0)),0)))</f>
        <v/>
      </c>
      <c r="K1851" s="19" t="str">
        <f aca="false">IF(B1851="","",IF(ISNA(MATCH(B1851,Prodotti!$A$5:$A$504,0)),"Codice non trovato",IF(OR(C1851="",D1851=""),"Manca tipo o quantità",IF(C1851="Scarico",IF(SUMIFS($D$5:D1851,$B$5:B1851,B1851,$C$5:C1851,"Carico")-SUMIFS($D$5:D1851,$B$5:B1851,B1851,$C$5:C1851,"Scarico")&lt;0,"Giacenza insufficiente",""),""))))</f>
        <v/>
      </c>
    </row>
    <row r="1852" customFormat="false" ht="15" hidden="false" customHeight="false" outlineLevel="0" collapsed="false">
      <c r="A1852" s="18"/>
      <c r="B1852" s="12"/>
      <c r="C1852" s="13"/>
      <c r="D1852" s="13"/>
      <c r="E1852" s="12"/>
      <c r="F1852" s="14"/>
      <c r="G1852" s="12"/>
      <c r="H1852" s="19" t="str">
        <f aca="false">IF(B1852="","",IFERROR(INDEX(Prodotti!$B$5:$B$504,MATCH(B1852,Prodotti!$A$5:$A$504,0)),"Codice non trovato"))</f>
        <v/>
      </c>
      <c r="I1852" s="17" t="str">
        <f aca="false">IF(OR(D1852="",F1852=""),"",D1852*F1852)</f>
        <v/>
      </c>
      <c r="J1852" s="17" t="str">
        <f aca="false">IF(OR(C1852&lt;&gt;"Scarico",D1852="",F1852="",B1852=""),"",D1852*(F1852-IFERROR(INDEX(Prodotti!$F$5:$F$504,MATCH(B1852,Prodotti!$A$5:$A$504,0)),0)))</f>
        <v/>
      </c>
      <c r="K1852" s="19" t="str">
        <f aca="false">IF(B1852="","",IF(ISNA(MATCH(B1852,Prodotti!$A$5:$A$504,0)),"Codice non trovato",IF(OR(C1852="",D1852=""),"Manca tipo o quantità",IF(C1852="Scarico",IF(SUMIFS($D$5:D1852,$B$5:B1852,B1852,$C$5:C1852,"Carico")-SUMIFS($D$5:D1852,$B$5:B1852,B1852,$C$5:C1852,"Scarico")&lt;0,"Giacenza insufficiente",""),""))))</f>
        <v/>
      </c>
    </row>
    <row r="1853" customFormat="false" ht="15" hidden="false" customHeight="false" outlineLevel="0" collapsed="false">
      <c r="A1853" s="18"/>
      <c r="B1853" s="12"/>
      <c r="C1853" s="13"/>
      <c r="D1853" s="13"/>
      <c r="E1853" s="12"/>
      <c r="F1853" s="14"/>
      <c r="G1853" s="12"/>
      <c r="H1853" s="19" t="str">
        <f aca="false">IF(B1853="","",IFERROR(INDEX(Prodotti!$B$5:$B$504,MATCH(B1853,Prodotti!$A$5:$A$504,0)),"Codice non trovato"))</f>
        <v/>
      </c>
      <c r="I1853" s="17" t="str">
        <f aca="false">IF(OR(D1853="",F1853=""),"",D1853*F1853)</f>
        <v/>
      </c>
      <c r="J1853" s="17" t="str">
        <f aca="false">IF(OR(C1853&lt;&gt;"Scarico",D1853="",F1853="",B1853=""),"",D1853*(F1853-IFERROR(INDEX(Prodotti!$F$5:$F$504,MATCH(B1853,Prodotti!$A$5:$A$504,0)),0)))</f>
        <v/>
      </c>
      <c r="K1853" s="19" t="str">
        <f aca="false">IF(B1853="","",IF(ISNA(MATCH(B1853,Prodotti!$A$5:$A$504,0)),"Codice non trovato",IF(OR(C1853="",D1853=""),"Manca tipo o quantità",IF(C1853="Scarico",IF(SUMIFS($D$5:D1853,$B$5:B1853,B1853,$C$5:C1853,"Carico")-SUMIFS($D$5:D1853,$B$5:B1853,B1853,$C$5:C1853,"Scarico")&lt;0,"Giacenza insufficiente",""),""))))</f>
        <v/>
      </c>
    </row>
    <row r="1854" customFormat="false" ht="15" hidden="false" customHeight="false" outlineLevel="0" collapsed="false">
      <c r="A1854" s="18"/>
      <c r="B1854" s="12"/>
      <c r="C1854" s="13"/>
      <c r="D1854" s="13"/>
      <c r="E1854" s="12"/>
      <c r="F1854" s="14"/>
      <c r="G1854" s="12"/>
      <c r="H1854" s="19" t="str">
        <f aca="false">IF(B1854="","",IFERROR(INDEX(Prodotti!$B$5:$B$504,MATCH(B1854,Prodotti!$A$5:$A$504,0)),"Codice non trovato"))</f>
        <v/>
      </c>
      <c r="I1854" s="17" t="str">
        <f aca="false">IF(OR(D1854="",F1854=""),"",D1854*F1854)</f>
        <v/>
      </c>
      <c r="J1854" s="17" t="str">
        <f aca="false">IF(OR(C1854&lt;&gt;"Scarico",D1854="",F1854="",B1854=""),"",D1854*(F1854-IFERROR(INDEX(Prodotti!$F$5:$F$504,MATCH(B1854,Prodotti!$A$5:$A$504,0)),0)))</f>
        <v/>
      </c>
      <c r="K1854" s="19" t="str">
        <f aca="false">IF(B1854="","",IF(ISNA(MATCH(B1854,Prodotti!$A$5:$A$504,0)),"Codice non trovato",IF(OR(C1854="",D1854=""),"Manca tipo o quantità",IF(C1854="Scarico",IF(SUMIFS($D$5:D1854,$B$5:B1854,B1854,$C$5:C1854,"Carico")-SUMIFS($D$5:D1854,$B$5:B1854,B1854,$C$5:C1854,"Scarico")&lt;0,"Giacenza insufficiente",""),""))))</f>
        <v/>
      </c>
    </row>
    <row r="1855" customFormat="false" ht="15" hidden="false" customHeight="false" outlineLevel="0" collapsed="false">
      <c r="A1855" s="18"/>
      <c r="B1855" s="12"/>
      <c r="C1855" s="13"/>
      <c r="D1855" s="13"/>
      <c r="E1855" s="12"/>
      <c r="F1855" s="14"/>
      <c r="G1855" s="12"/>
      <c r="H1855" s="19" t="str">
        <f aca="false">IF(B1855="","",IFERROR(INDEX(Prodotti!$B$5:$B$504,MATCH(B1855,Prodotti!$A$5:$A$504,0)),"Codice non trovato"))</f>
        <v/>
      </c>
      <c r="I1855" s="17" t="str">
        <f aca="false">IF(OR(D1855="",F1855=""),"",D1855*F1855)</f>
        <v/>
      </c>
      <c r="J1855" s="17" t="str">
        <f aca="false">IF(OR(C1855&lt;&gt;"Scarico",D1855="",F1855="",B1855=""),"",D1855*(F1855-IFERROR(INDEX(Prodotti!$F$5:$F$504,MATCH(B1855,Prodotti!$A$5:$A$504,0)),0)))</f>
        <v/>
      </c>
      <c r="K1855" s="19" t="str">
        <f aca="false">IF(B1855="","",IF(ISNA(MATCH(B1855,Prodotti!$A$5:$A$504,0)),"Codice non trovato",IF(OR(C1855="",D1855=""),"Manca tipo o quantità",IF(C1855="Scarico",IF(SUMIFS($D$5:D1855,$B$5:B1855,B1855,$C$5:C1855,"Carico")-SUMIFS($D$5:D1855,$B$5:B1855,B1855,$C$5:C1855,"Scarico")&lt;0,"Giacenza insufficiente",""),""))))</f>
        <v/>
      </c>
    </row>
    <row r="1856" customFormat="false" ht="15" hidden="false" customHeight="false" outlineLevel="0" collapsed="false">
      <c r="A1856" s="18"/>
      <c r="B1856" s="12"/>
      <c r="C1856" s="13"/>
      <c r="D1856" s="13"/>
      <c r="E1856" s="12"/>
      <c r="F1856" s="14"/>
      <c r="G1856" s="12"/>
      <c r="H1856" s="19" t="str">
        <f aca="false">IF(B1856="","",IFERROR(INDEX(Prodotti!$B$5:$B$504,MATCH(B1856,Prodotti!$A$5:$A$504,0)),"Codice non trovato"))</f>
        <v/>
      </c>
      <c r="I1856" s="17" t="str">
        <f aca="false">IF(OR(D1856="",F1856=""),"",D1856*F1856)</f>
        <v/>
      </c>
      <c r="J1856" s="17" t="str">
        <f aca="false">IF(OR(C1856&lt;&gt;"Scarico",D1856="",F1856="",B1856=""),"",D1856*(F1856-IFERROR(INDEX(Prodotti!$F$5:$F$504,MATCH(B1856,Prodotti!$A$5:$A$504,0)),0)))</f>
        <v/>
      </c>
      <c r="K1856" s="19" t="str">
        <f aca="false">IF(B1856="","",IF(ISNA(MATCH(B1856,Prodotti!$A$5:$A$504,0)),"Codice non trovato",IF(OR(C1856="",D1856=""),"Manca tipo o quantità",IF(C1856="Scarico",IF(SUMIFS($D$5:D1856,$B$5:B1856,B1856,$C$5:C1856,"Carico")-SUMIFS($D$5:D1856,$B$5:B1856,B1856,$C$5:C1856,"Scarico")&lt;0,"Giacenza insufficiente",""),""))))</f>
        <v/>
      </c>
    </row>
    <row r="1857" customFormat="false" ht="15" hidden="false" customHeight="false" outlineLevel="0" collapsed="false">
      <c r="A1857" s="18"/>
      <c r="B1857" s="12"/>
      <c r="C1857" s="13"/>
      <c r="D1857" s="13"/>
      <c r="E1857" s="12"/>
      <c r="F1857" s="14"/>
      <c r="G1857" s="12"/>
      <c r="H1857" s="19" t="str">
        <f aca="false">IF(B1857="","",IFERROR(INDEX(Prodotti!$B$5:$B$504,MATCH(B1857,Prodotti!$A$5:$A$504,0)),"Codice non trovato"))</f>
        <v/>
      </c>
      <c r="I1857" s="17" t="str">
        <f aca="false">IF(OR(D1857="",F1857=""),"",D1857*F1857)</f>
        <v/>
      </c>
      <c r="J1857" s="17" t="str">
        <f aca="false">IF(OR(C1857&lt;&gt;"Scarico",D1857="",F1857="",B1857=""),"",D1857*(F1857-IFERROR(INDEX(Prodotti!$F$5:$F$504,MATCH(B1857,Prodotti!$A$5:$A$504,0)),0)))</f>
        <v/>
      </c>
      <c r="K1857" s="19" t="str">
        <f aca="false">IF(B1857="","",IF(ISNA(MATCH(B1857,Prodotti!$A$5:$A$504,0)),"Codice non trovato",IF(OR(C1857="",D1857=""),"Manca tipo o quantità",IF(C1857="Scarico",IF(SUMIFS($D$5:D1857,$B$5:B1857,B1857,$C$5:C1857,"Carico")-SUMIFS($D$5:D1857,$B$5:B1857,B1857,$C$5:C1857,"Scarico")&lt;0,"Giacenza insufficiente",""),""))))</f>
        <v/>
      </c>
    </row>
    <row r="1858" customFormat="false" ht="15" hidden="false" customHeight="false" outlineLevel="0" collapsed="false">
      <c r="A1858" s="18"/>
      <c r="B1858" s="12"/>
      <c r="C1858" s="13"/>
      <c r="D1858" s="13"/>
      <c r="E1858" s="12"/>
      <c r="F1858" s="14"/>
      <c r="G1858" s="12"/>
      <c r="H1858" s="19" t="str">
        <f aca="false">IF(B1858="","",IFERROR(INDEX(Prodotti!$B$5:$B$504,MATCH(B1858,Prodotti!$A$5:$A$504,0)),"Codice non trovato"))</f>
        <v/>
      </c>
      <c r="I1858" s="17" t="str">
        <f aca="false">IF(OR(D1858="",F1858=""),"",D1858*F1858)</f>
        <v/>
      </c>
      <c r="J1858" s="17" t="str">
        <f aca="false">IF(OR(C1858&lt;&gt;"Scarico",D1858="",F1858="",B1858=""),"",D1858*(F1858-IFERROR(INDEX(Prodotti!$F$5:$F$504,MATCH(B1858,Prodotti!$A$5:$A$504,0)),0)))</f>
        <v/>
      </c>
      <c r="K1858" s="19" t="str">
        <f aca="false">IF(B1858="","",IF(ISNA(MATCH(B1858,Prodotti!$A$5:$A$504,0)),"Codice non trovato",IF(OR(C1858="",D1858=""),"Manca tipo o quantità",IF(C1858="Scarico",IF(SUMIFS($D$5:D1858,$B$5:B1858,B1858,$C$5:C1858,"Carico")-SUMIFS($D$5:D1858,$B$5:B1858,B1858,$C$5:C1858,"Scarico")&lt;0,"Giacenza insufficiente",""),""))))</f>
        <v/>
      </c>
    </row>
    <row r="1859" customFormat="false" ht="15" hidden="false" customHeight="false" outlineLevel="0" collapsed="false">
      <c r="A1859" s="18"/>
      <c r="B1859" s="12"/>
      <c r="C1859" s="13"/>
      <c r="D1859" s="13"/>
      <c r="E1859" s="12"/>
      <c r="F1859" s="14"/>
      <c r="G1859" s="12"/>
      <c r="H1859" s="19" t="str">
        <f aca="false">IF(B1859="","",IFERROR(INDEX(Prodotti!$B$5:$B$504,MATCH(B1859,Prodotti!$A$5:$A$504,0)),"Codice non trovato"))</f>
        <v/>
      </c>
      <c r="I1859" s="17" t="str">
        <f aca="false">IF(OR(D1859="",F1859=""),"",D1859*F1859)</f>
        <v/>
      </c>
      <c r="J1859" s="17" t="str">
        <f aca="false">IF(OR(C1859&lt;&gt;"Scarico",D1859="",F1859="",B1859=""),"",D1859*(F1859-IFERROR(INDEX(Prodotti!$F$5:$F$504,MATCH(B1859,Prodotti!$A$5:$A$504,0)),0)))</f>
        <v/>
      </c>
      <c r="K1859" s="19" t="str">
        <f aca="false">IF(B1859="","",IF(ISNA(MATCH(B1859,Prodotti!$A$5:$A$504,0)),"Codice non trovato",IF(OR(C1859="",D1859=""),"Manca tipo o quantità",IF(C1859="Scarico",IF(SUMIFS($D$5:D1859,$B$5:B1859,B1859,$C$5:C1859,"Carico")-SUMIFS($D$5:D1859,$B$5:B1859,B1859,$C$5:C1859,"Scarico")&lt;0,"Giacenza insufficiente",""),""))))</f>
        <v/>
      </c>
    </row>
    <row r="1860" customFormat="false" ht="15" hidden="false" customHeight="false" outlineLevel="0" collapsed="false">
      <c r="A1860" s="18"/>
      <c r="B1860" s="12"/>
      <c r="C1860" s="13"/>
      <c r="D1860" s="13"/>
      <c r="E1860" s="12"/>
      <c r="F1860" s="14"/>
      <c r="G1860" s="12"/>
      <c r="H1860" s="19" t="str">
        <f aca="false">IF(B1860="","",IFERROR(INDEX(Prodotti!$B$5:$B$504,MATCH(B1860,Prodotti!$A$5:$A$504,0)),"Codice non trovato"))</f>
        <v/>
      </c>
      <c r="I1860" s="17" t="str">
        <f aca="false">IF(OR(D1860="",F1860=""),"",D1860*F1860)</f>
        <v/>
      </c>
      <c r="J1860" s="17" t="str">
        <f aca="false">IF(OR(C1860&lt;&gt;"Scarico",D1860="",F1860="",B1860=""),"",D1860*(F1860-IFERROR(INDEX(Prodotti!$F$5:$F$504,MATCH(B1860,Prodotti!$A$5:$A$504,0)),0)))</f>
        <v/>
      </c>
      <c r="K1860" s="19" t="str">
        <f aca="false">IF(B1860="","",IF(ISNA(MATCH(B1860,Prodotti!$A$5:$A$504,0)),"Codice non trovato",IF(OR(C1860="",D1860=""),"Manca tipo o quantità",IF(C1860="Scarico",IF(SUMIFS($D$5:D1860,$B$5:B1860,B1860,$C$5:C1860,"Carico")-SUMIFS($D$5:D1860,$B$5:B1860,B1860,$C$5:C1860,"Scarico")&lt;0,"Giacenza insufficiente",""),""))))</f>
        <v/>
      </c>
    </row>
    <row r="1861" customFormat="false" ht="15" hidden="false" customHeight="false" outlineLevel="0" collapsed="false">
      <c r="A1861" s="18"/>
      <c r="B1861" s="12"/>
      <c r="C1861" s="13"/>
      <c r="D1861" s="13"/>
      <c r="E1861" s="12"/>
      <c r="F1861" s="14"/>
      <c r="G1861" s="12"/>
      <c r="H1861" s="19" t="str">
        <f aca="false">IF(B1861="","",IFERROR(INDEX(Prodotti!$B$5:$B$504,MATCH(B1861,Prodotti!$A$5:$A$504,0)),"Codice non trovato"))</f>
        <v/>
      </c>
      <c r="I1861" s="17" t="str">
        <f aca="false">IF(OR(D1861="",F1861=""),"",D1861*F1861)</f>
        <v/>
      </c>
      <c r="J1861" s="17" t="str">
        <f aca="false">IF(OR(C1861&lt;&gt;"Scarico",D1861="",F1861="",B1861=""),"",D1861*(F1861-IFERROR(INDEX(Prodotti!$F$5:$F$504,MATCH(B1861,Prodotti!$A$5:$A$504,0)),0)))</f>
        <v/>
      </c>
      <c r="K1861" s="19" t="str">
        <f aca="false">IF(B1861="","",IF(ISNA(MATCH(B1861,Prodotti!$A$5:$A$504,0)),"Codice non trovato",IF(OR(C1861="",D1861=""),"Manca tipo o quantità",IF(C1861="Scarico",IF(SUMIFS($D$5:D1861,$B$5:B1861,B1861,$C$5:C1861,"Carico")-SUMIFS($D$5:D1861,$B$5:B1861,B1861,$C$5:C1861,"Scarico")&lt;0,"Giacenza insufficiente",""),""))))</f>
        <v/>
      </c>
    </row>
    <row r="1862" customFormat="false" ht="15" hidden="false" customHeight="false" outlineLevel="0" collapsed="false">
      <c r="A1862" s="18"/>
      <c r="B1862" s="12"/>
      <c r="C1862" s="13"/>
      <c r="D1862" s="13"/>
      <c r="E1862" s="12"/>
      <c r="F1862" s="14"/>
      <c r="G1862" s="12"/>
      <c r="H1862" s="19" t="str">
        <f aca="false">IF(B1862="","",IFERROR(INDEX(Prodotti!$B$5:$B$504,MATCH(B1862,Prodotti!$A$5:$A$504,0)),"Codice non trovato"))</f>
        <v/>
      </c>
      <c r="I1862" s="17" t="str">
        <f aca="false">IF(OR(D1862="",F1862=""),"",D1862*F1862)</f>
        <v/>
      </c>
      <c r="J1862" s="17" t="str">
        <f aca="false">IF(OR(C1862&lt;&gt;"Scarico",D1862="",F1862="",B1862=""),"",D1862*(F1862-IFERROR(INDEX(Prodotti!$F$5:$F$504,MATCH(B1862,Prodotti!$A$5:$A$504,0)),0)))</f>
        <v/>
      </c>
      <c r="K1862" s="19" t="str">
        <f aca="false">IF(B1862="","",IF(ISNA(MATCH(B1862,Prodotti!$A$5:$A$504,0)),"Codice non trovato",IF(OR(C1862="",D1862=""),"Manca tipo o quantità",IF(C1862="Scarico",IF(SUMIFS($D$5:D1862,$B$5:B1862,B1862,$C$5:C1862,"Carico")-SUMIFS($D$5:D1862,$B$5:B1862,B1862,$C$5:C1862,"Scarico")&lt;0,"Giacenza insufficiente",""),""))))</f>
        <v/>
      </c>
    </row>
    <row r="1863" customFormat="false" ht="15" hidden="false" customHeight="false" outlineLevel="0" collapsed="false">
      <c r="A1863" s="18"/>
      <c r="B1863" s="12"/>
      <c r="C1863" s="13"/>
      <c r="D1863" s="13"/>
      <c r="E1863" s="12"/>
      <c r="F1863" s="14"/>
      <c r="G1863" s="12"/>
      <c r="H1863" s="19" t="str">
        <f aca="false">IF(B1863="","",IFERROR(INDEX(Prodotti!$B$5:$B$504,MATCH(B1863,Prodotti!$A$5:$A$504,0)),"Codice non trovato"))</f>
        <v/>
      </c>
      <c r="I1863" s="17" t="str">
        <f aca="false">IF(OR(D1863="",F1863=""),"",D1863*F1863)</f>
        <v/>
      </c>
      <c r="J1863" s="17" t="str">
        <f aca="false">IF(OR(C1863&lt;&gt;"Scarico",D1863="",F1863="",B1863=""),"",D1863*(F1863-IFERROR(INDEX(Prodotti!$F$5:$F$504,MATCH(B1863,Prodotti!$A$5:$A$504,0)),0)))</f>
        <v/>
      </c>
      <c r="K1863" s="19" t="str">
        <f aca="false">IF(B1863="","",IF(ISNA(MATCH(B1863,Prodotti!$A$5:$A$504,0)),"Codice non trovato",IF(OR(C1863="",D1863=""),"Manca tipo o quantità",IF(C1863="Scarico",IF(SUMIFS($D$5:D1863,$B$5:B1863,B1863,$C$5:C1863,"Carico")-SUMIFS($D$5:D1863,$B$5:B1863,B1863,$C$5:C1863,"Scarico")&lt;0,"Giacenza insufficiente",""),""))))</f>
        <v/>
      </c>
    </row>
    <row r="1864" customFormat="false" ht="15" hidden="false" customHeight="false" outlineLevel="0" collapsed="false">
      <c r="A1864" s="18"/>
      <c r="B1864" s="12"/>
      <c r="C1864" s="13"/>
      <c r="D1864" s="13"/>
      <c r="E1864" s="12"/>
      <c r="F1864" s="14"/>
      <c r="G1864" s="12"/>
      <c r="H1864" s="19" t="str">
        <f aca="false">IF(B1864="","",IFERROR(INDEX(Prodotti!$B$5:$B$504,MATCH(B1864,Prodotti!$A$5:$A$504,0)),"Codice non trovato"))</f>
        <v/>
      </c>
      <c r="I1864" s="17" t="str">
        <f aca="false">IF(OR(D1864="",F1864=""),"",D1864*F1864)</f>
        <v/>
      </c>
      <c r="J1864" s="17" t="str">
        <f aca="false">IF(OR(C1864&lt;&gt;"Scarico",D1864="",F1864="",B1864=""),"",D1864*(F1864-IFERROR(INDEX(Prodotti!$F$5:$F$504,MATCH(B1864,Prodotti!$A$5:$A$504,0)),0)))</f>
        <v/>
      </c>
      <c r="K1864" s="19" t="str">
        <f aca="false">IF(B1864="","",IF(ISNA(MATCH(B1864,Prodotti!$A$5:$A$504,0)),"Codice non trovato",IF(OR(C1864="",D1864=""),"Manca tipo o quantità",IF(C1864="Scarico",IF(SUMIFS($D$5:D1864,$B$5:B1864,B1864,$C$5:C1864,"Carico")-SUMIFS($D$5:D1864,$B$5:B1864,B1864,$C$5:C1864,"Scarico")&lt;0,"Giacenza insufficiente",""),""))))</f>
        <v/>
      </c>
    </row>
    <row r="1865" customFormat="false" ht="15" hidden="false" customHeight="false" outlineLevel="0" collapsed="false">
      <c r="A1865" s="18"/>
      <c r="B1865" s="12"/>
      <c r="C1865" s="13"/>
      <c r="D1865" s="13"/>
      <c r="E1865" s="12"/>
      <c r="F1865" s="14"/>
      <c r="G1865" s="12"/>
      <c r="H1865" s="19" t="str">
        <f aca="false">IF(B1865="","",IFERROR(INDEX(Prodotti!$B$5:$B$504,MATCH(B1865,Prodotti!$A$5:$A$504,0)),"Codice non trovato"))</f>
        <v/>
      </c>
      <c r="I1865" s="17" t="str">
        <f aca="false">IF(OR(D1865="",F1865=""),"",D1865*F1865)</f>
        <v/>
      </c>
      <c r="J1865" s="17" t="str">
        <f aca="false">IF(OR(C1865&lt;&gt;"Scarico",D1865="",F1865="",B1865=""),"",D1865*(F1865-IFERROR(INDEX(Prodotti!$F$5:$F$504,MATCH(B1865,Prodotti!$A$5:$A$504,0)),0)))</f>
        <v/>
      </c>
      <c r="K1865" s="19" t="str">
        <f aca="false">IF(B1865="","",IF(ISNA(MATCH(B1865,Prodotti!$A$5:$A$504,0)),"Codice non trovato",IF(OR(C1865="",D1865=""),"Manca tipo o quantità",IF(C1865="Scarico",IF(SUMIFS($D$5:D1865,$B$5:B1865,B1865,$C$5:C1865,"Carico")-SUMIFS($D$5:D1865,$B$5:B1865,B1865,$C$5:C1865,"Scarico")&lt;0,"Giacenza insufficiente",""),""))))</f>
        <v/>
      </c>
    </row>
    <row r="1866" customFormat="false" ht="15" hidden="false" customHeight="false" outlineLevel="0" collapsed="false">
      <c r="A1866" s="18"/>
      <c r="B1866" s="12"/>
      <c r="C1866" s="13"/>
      <c r="D1866" s="13"/>
      <c r="E1866" s="12"/>
      <c r="F1866" s="14"/>
      <c r="G1866" s="12"/>
      <c r="H1866" s="19" t="str">
        <f aca="false">IF(B1866="","",IFERROR(INDEX(Prodotti!$B$5:$B$504,MATCH(B1866,Prodotti!$A$5:$A$504,0)),"Codice non trovato"))</f>
        <v/>
      </c>
      <c r="I1866" s="17" t="str">
        <f aca="false">IF(OR(D1866="",F1866=""),"",D1866*F1866)</f>
        <v/>
      </c>
      <c r="J1866" s="17" t="str">
        <f aca="false">IF(OR(C1866&lt;&gt;"Scarico",D1866="",F1866="",B1866=""),"",D1866*(F1866-IFERROR(INDEX(Prodotti!$F$5:$F$504,MATCH(B1866,Prodotti!$A$5:$A$504,0)),0)))</f>
        <v/>
      </c>
      <c r="K1866" s="19" t="str">
        <f aca="false">IF(B1866="","",IF(ISNA(MATCH(B1866,Prodotti!$A$5:$A$504,0)),"Codice non trovato",IF(OR(C1866="",D1866=""),"Manca tipo o quantità",IF(C1866="Scarico",IF(SUMIFS($D$5:D1866,$B$5:B1866,B1866,$C$5:C1866,"Carico")-SUMIFS($D$5:D1866,$B$5:B1866,B1866,$C$5:C1866,"Scarico")&lt;0,"Giacenza insufficiente",""),""))))</f>
        <v/>
      </c>
    </row>
    <row r="1867" customFormat="false" ht="15" hidden="false" customHeight="false" outlineLevel="0" collapsed="false">
      <c r="A1867" s="18"/>
      <c r="B1867" s="12"/>
      <c r="C1867" s="13"/>
      <c r="D1867" s="13"/>
      <c r="E1867" s="12"/>
      <c r="F1867" s="14"/>
      <c r="G1867" s="12"/>
      <c r="H1867" s="19" t="str">
        <f aca="false">IF(B1867="","",IFERROR(INDEX(Prodotti!$B$5:$B$504,MATCH(B1867,Prodotti!$A$5:$A$504,0)),"Codice non trovato"))</f>
        <v/>
      </c>
      <c r="I1867" s="17" t="str">
        <f aca="false">IF(OR(D1867="",F1867=""),"",D1867*F1867)</f>
        <v/>
      </c>
      <c r="J1867" s="17" t="str">
        <f aca="false">IF(OR(C1867&lt;&gt;"Scarico",D1867="",F1867="",B1867=""),"",D1867*(F1867-IFERROR(INDEX(Prodotti!$F$5:$F$504,MATCH(B1867,Prodotti!$A$5:$A$504,0)),0)))</f>
        <v/>
      </c>
      <c r="K1867" s="19" t="str">
        <f aca="false">IF(B1867="","",IF(ISNA(MATCH(B1867,Prodotti!$A$5:$A$504,0)),"Codice non trovato",IF(OR(C1867="",D1867=""),"Manca tipo o quantità",IF(C1867="Scarico",IF(SUMIFS($D$5:D1867,$B$5:B1867,B1867,$C$5:C1867,"Carico")-SUMIFS($D$5:D1867,$B$5:B1867,B1867,$C$5:C1867,"Scarico")&lt;0,"Giacenza insufficiente",""),""))))</f>
        <v/>
      </c>
    </row>
    <row r="1868" customFormat="false" ht="15" hidden="false" customHeight="false" outlineLevel="0" collapsed="false">
      <c r="A1868" s="18"/>
      <c r="B1868" s="12"/>
      <c r="C1868" s="13"/>
      <c r="D1868" s="13"/>
      <c r="E1868" s="12"/>
      <c r="F1868" s="14"/>
      <c r="G1868" s="12"/>
      <c r="H1868" s="19" t="str">
        <f aca="false">IF(B1868="","",IFERROR(INDEX(Prodotti!$B$5:$B$504,MATCH(B1868,Prodotti!$A$5:$A$504,0)),"Codice non trovato"))</f>
        <v/>
      </c>
      <c r="I1868" s="17" t="str">
        <f aca="false">IF(OR(D1868="",F1868=""),"",D1868*F1868)</f>
        <v/>
      </c>
      <c r="J1868" s="17" t="str">
        <f aca="false">IF(OR(C1868&lt;&gt;"Scarico",D1868="",F1868="",B1868=""),"",D1868*(F1868-IFERROR(INDEX(Prodotti!$F$5:$F$504,MATCH(B1868,Prodotti!$A$5:$A$504,0)),0)))</f>
        <v/>
      </c>
      <c r="K1868" s="19" t="str">
        <f aca="false">IF(B1868="","",IF(ISNA(MATCH(B1868,Prodotti!$A$5:$A$504,0)),"Codice non trovato",IF(OR(C1868="",D1868=""),"Manca tipo o quantità",IF(C1868="Scarico",IF(SUMIFS($D$5:D1868,$B$5:B1868,B1868,$C$5:C1868,"Carico")-SUMIFS($D$5:D1868,$B$5:B1868,B1868,$C$5:C1868,"Scarico")&lt;0,"Giacenza insufficiente",""),""))))</f>
        <v/>
      </c>
    </row>
    <row r="1869" customFormat="false" ht="15" hidden="false" customHeight="false" outlineLevel="0" collapsed="false">
      <c r="A1869" s="18"/>
      <c r="B1869" s="12"/>
      <c r="C1869" s="13"/>
      <c r="D1869" s="13"/>
      <c r="E1869" s="12"/>
      <c r="F1869" s="14"/>
      <c r="G1869" s="12"/>
      <c r="H1869" s="19" t="str">
        <f aca="false">IF(B1869="","",IFERROR(INDEX(Prodotti!$B$5:$B$504,MATCH(B1869,Prodotti!$A$5:$A$504,0)),"Codice non trovato"))</f>
        <v/>
      </c>
      <c r="I1869" s="17" t="str">
        <f aca="false">IF(OR(D1869="",F1869=""),"",D1869*F1869)</f>
        <v/>
      </c>
      <c r="J1869" s="17" t="str">
        <f aca="false">IF(OR(C1869&lt;&gt;"Scarico",D1869="",F1869="",B1869=""),"",D1869*(F1869-IFERROR(INDEX(Prodotti!$F$5:$F$504,MATCH(B1869,Prodotti!$A$5:$A$504,0)),0)))</f>
        <v/>
      </c>
      <c r="K1869" s="19" t="str">
        <f aca="false">IF(B1869="","",IF(ISNA(MATCH(B1869,Prodotti!$A$5:$A$504,0)),"Codice non trovato",IF(OR(C1869="",D1869=""),"Manca tipo o quantità",IF(C1869="Scarico",IF(SUMIFS($D$5:D1869,$B$5:B1869,B1869,$C$5:C1869,"Carico")-SUMIFS($D$5:D1869,$B$5:B1869,B1869,$C$5:C1869,"Scarico")&lt;0,"Giacenza insufficiente",""),""))))</f>
        <v/>
      </c>
    </row>
    <row r="1870" customFormat="false" ht="15" hidden="false" customHeight="false" outlineLevel="0" collapsed="false">
      <c r="A1870" s="18"/>
      <c r="B1870" s="12"/>
      <c r="C1870" s="13"/>
      <c r="D1870" s="13"/>
      <c r="E1870" s="12"/>
      <c r="F1870" s="14"/>
      <c r="G1870" s="12"/>
      <c r="H1870" s="19" t="str">
        <f aca="false">IF(B1870="","",IFERROR(INDEX(Prodotti!$B$5:$B$504,MATCH(B1870,Prodotti!$A$5:$A$504,0)),"Codice non trovato"))</f>
        <v/>
      </c>
      <c r="I1870" s="17" t="str">
        <f aca="false">IF(OR(D1870="",F1870=""),"",D1870*F1870)</f>
        <v/>
      </c>
      <c r="J1870" s="17" t="str">
        <f aca="false">IF(OR(C1870&lt;&gt;"Scarico",D1870="",F1870="",B1870=""),"",D1870*(F1870-IFERROR(INDEX(Prodotti!$F$5:$F$504,MATCH(B1870,Prodotti!$A$5:$A$504,0)),0)))</f>
        <v/>
      </c>
      <c r="K1870" s="19" t="str">
        <f aca="false">IF(B1870="","",IF(ISNA(MATCH(B1870,Prodotti!$A$5:$A$504,0)),"Codice non trovato",IF(OR(C1870="",D1870=""),"Manca tipo o quantità",IF(C1870="Scarico",IF(SUMIFS($D$5:D1870,$B$5:B1870,B1870,$C$5:C1870,"Carico")-SUMIFS($D$5:D1870,$B$5:B1870,B1870,$C$5:C1870,"Scarico")&lt;0,"Giacenza insufficiente",""),""))))</f>
        <v/>
      </c>
    </row>
    <row r="1871" customFormat="false" ht="15" hidden="false" customHeight="false" outlineLevel="0" collapsed="false">
      <c r="A1871" s="18"/>
      <c r="B1871" s="12"/>
      <c r="C1871" s="13"/>
      <c r="D1871" s="13"/>
      <c r="E1871" s="12"/>
      <c r="F1871" s="14"/>
      <c r="G1871" s="12"/>
      <c r="H1871" s="19" t="str">
        <f aca="false">IF(B1871="","",IFERROR(INDEX(Prodotti!$B$5:$B$504,MATCH(B1871,Prodotti!$A$5:$A$504,0)),"Codice non trovato"))</f>
        <v/>
      </c>
      <c r="I1871" s="17" t="str">
        <f aca="false">IF(OR(D1871="",F1871=""),"",D1871*F1871)</f>
        <v/>
      </c>
      <c r="J1871" s="17" t="str">
        <f aca="false">IF(OR(C1871&lt;&gt;"Scarico",D1871="",F1871="",B1871=""),"",D1871*(F1871-IFERROR(INDEX(Prodotti!$F$5:$F$504,MATCH(B1871,Prodotti!$A$5:$A$504,0)),0)))</f>
        <v/>
      </c>
      <c r="K1871" s="19" t="str">
        <f aca="false">IF(B1871="","",IF(ISNA(MATCH(B1871,Prodotti!$A$5:$A$504,0)),"Codice non trovato",IF(OR(C1871="",D1871=""),"Manca tipo o quantità",IF(C1871="Scarico",IF(SUMIFS($D$5:D1871,$B$5:B1871,B1871,$C$5:C1871,"Carico")-SUMIFS($D$5:D1871,$B$5:B1871,B1871,$C$5:C1871,"Scarico")&lt;0,"Giacenza insufficiente",""),""))))</f>
        <v/>
      </c>
    </row>
    <row r="1872" customFormat="false" ht="15" hidden="false" customHeight="false" outlineLevel="0" collapsed="false">
      <c r="A1872" s="18"/>
      <c r="B1872" s="12"/>
      <c r="C1872" s="13"/>
      <c r="D1872" s="13"/>
      <c r="E1872" s="12"/>
      <c r="F1872" s="14"/>
      <c r="G1872" s="12"/>
      <c r="H1872" s="19" t="str">
        <f aca="false">IF(B1872="","",IFERROR(INDEX(Prodotti!$B$5:$B$504,MATCH(B1872,Prodotti!$A$5:$A$504,0)),"Codice non trovato"))</f>
        <v/>
      </c>
      <c r="I1872" s="17" t="str">
        <f aca="false">IF(OR(D1872="",F1872=""),"",D1872*F1872)</f>
        <v/>
      </c>
      <c r="J1872" s="17" t="str">
        <f aca="false">IF(OR(C1872&lt;&gt;"Scarico",D1872="",F1872="",B1872=""),"",D1872*(F1872-IFERROR(INDEX(Prodotti!$F$5:$F$504,MATCH(B1872,Prodotti!$A$5:$A$504,0)),0)))</f>
        <v/>
      </c>
      <c r="K1872" s="19" t="str">
        <f aca="false">IF(B1872="","",IF(ISNA(MATCH(B1872,Prodotti!$A$5:$A$504,0)),"Codice non trovato",IF(OR(C1872="",D1872=""),"Manca tipo o quantità",IF(C1872="Scarico",IF(SUMIFS($D$5:D1872,$B$5:B1872,B1872,$C$5:C1872,"Carico")-SUMIFS($D$5:D1872,$B$5:B1872,B1872,$C$5:C1872,"Scarico")&lt;0,"Giacenza insufficiente",""),""))))</f>
        <v/>
      </c>
    </row>
    <row r="1873" customFormat="false" ht="15" hidden="false" customHeight="false" outlineLevel="0" collapsed="false">
      <c r="A1873" s="18"/>
      <c r="B1873" s="12"/>
      <c r="C1873" s="13"/>
      <c r="D1873" s="13"/>
      <c r="E1873" s="12"/>
      <c r="F1873" s="14"/>
      <c r="G1873" s="12"/>
      <c r="H1873" s="19" t="str">
        <f aca="false">IF(B1873="","",IFERROR(INDEX(Prodotti!$B$5:$B$504,MATCH(B1873,Prodotti!$A$5:$A$504,0)),"Codice non trovato"))</f>
        <v/>
      </c>
      <c r="I1873" s="17" t="str">
        <f aca="false">IF(OR(D1873="",F1873=""),"",D1873*F1873)</f>
        <v/>
      </c>
      <c r="J1873" s="17" t="str">
        <f aca="false">IF(OR(C1873&lt;&gt;"Scarico",D1873="",F1873="",B1873=""),"",D1873*(F1873-IFERROR(INDEX(Prodotti!$F$5:$F$504,MATCH(B1873,Prodotti!$A$5:$A$504,0)),0)))</f>
        <v/>
      </c>
      <c r="K1873" s="19" t="str">
        <f aca="false">IF(B1873="","",IF(ISNA(MATCH(B1873,Prodotti!$A$5:$A$504,0)),"Codice non trovato",IF(OR(C1873="",D1873=""),"Manca tipo o quantità",IF(C1873="Scarico",IF(SUMIFS($D$5:D1873,$B$5:B1873,B1873,$C$5:C1873,"Carico")-SUMIFS($D$5:D1873,$B$5:B1873,B1873,$C$5:C1873,"Scarico")&lt;0,"Giacenza insufficiente",""),""))))</f>
        <v/>
      </c>
    </row>
    <row r="1874" customFormat="false" ht="15" hidden="false" customHeight="false" outlineLevel="0" collapsed="false">
      <c r="A1874" s="18"/>
      <c r="B1874" s="12"/>
      <c r="C1874" s="13"/>
      <c r="D1874" s="13"/>
      <c r="E1874" s="12"/>
      <c r="F1874" s="14"/>
      <c r="G1874" s="12"/>
      <c r="H1874" s="19" t="str">
        <f aca="false">IF(B1874="","",IFERROR(INDEX(Prodotti!$B$5:$B$504,MATCH(B1874,Prodotti!$A$5:$A$504,0)),"Codice non trovato"))</f>
        <v/>
      </c>
      <c r="I1874" s="17" t="str">
        <f aca="false">IF(OR(D1874="",F1874=""),"",D1874*F1874)</f>
        <v/>
      </c>
      <c r="J1874" s="17" t="str">
        <f aca="false">IF(OR(C1874&lt;&gt;"Scarico",D1874="",F1874="",B1874=""),"",D1874*(F1874-IFERROR(INDEX(Prodotti!$F$5:$F$504,MATCH(B1874,Prodotti!$A$5:$A$504,0)),0)))</f>
        <v/>
      </c>
      <c r="K1874" s="19" t="str">
        <f aca="false">IF(B1874="","",IF(ISNA(MATCH(B1874,Prodotti!$A$5:$A$504,0)),"Codice non trovato",IF(OR(C1874="",D1874=""),"Manca tipo o quantità",IF(C1874="Scarico",IF(SUMIFS($D$5:D1874,$B$5:B1874,B1874,$C$5:C1874,"Carico")-SUMIFS($D$5:D1874,$B$5:B1874,B1874,$C$5:C1874,"Scarico")&lt;0,"Giacenza insufficiente",""),""))))</f>
        <v/>
      </c>
    </row>
    <row r="1875" customFormat="false" ht="15" hidden="false" customHeight="false" outlineLevel="0" collapsed="false">
      <c r="A1875" s="18"/>
      <c r="B1875" s="12"/>
      <c r="C1875" s="13"/>
      <c r="D1875" s="13"/>
      <c r="E1875" s="12"/>
      <c r="F1875" s="14"/>
      <c r="G1875" s="12"/>
      <c r="H1875" s="19" t="str">
        <f aca="false">IF(B1875="","",IFERROR(INDEX(Prodotti!$B$5:$B$504,MATCH(B1875,Prodotti!$A$5:$A$504,0)),"Codice non trovato"))</f>
        <v/>
      </c>
      <c r="I1875" s="17" t="str">
        <f aca="false">IF(OR(D1875="",F1875=""),"",D1875*F1875)</f>
        <v/>
      </c>
      <c r="J1875" s="17" t="str">
        <f aca="false">IF(OR(C1875&lt;&gt;"Scarico",D1875="",F1875="",B1875=""),"",D1875*(F1875-IFERROR(INDEX(Prodotti!$F$5:$F$504,MATCH(B1875,Prodotti!$A$5:$A$504,0)),0)))</f>
        <v/>
      </c>
      <c r="K1875" s="19" t="str">
        <f aca="false">IF(B1875="","",IF(ISNA(MATCH(B1875,Prodotti!$A$5:$A$504,0)),"Codice non trovato",IF(OR(C1875="",D1875=""),"Manca tipo o quantità",IF(C1875="Scarico",IF(SUMIFS($D$5:D1875,$B$5:B1875,B1875,$C$5:C1875,"Carico")-SUMIFS($D$5:D1875,$B$5:B1875,B1875,$C$5:C1875,"Scarico")&lt;0,"Giacenza insufficiente",""),""))))</f>
        <v/>
      </c>
    </row>
    <row r="1876" customFormat="false" ht="15" hidden="false" customHeight="false" outlineLevel="0" collapsed="false">
      <c r="A1876" s="18"/>
      <c r="B1876" s="12"/>
      <c r="C1876" s="13"/>
      <c r="D1876" s="13"/>
      <c r="E1876" s="12"/>
      <c r="F1876" s="14"/>
      <c r="G1876" s="12"/>
      <c r="H1876" s="19" t="str">
        <f aca="false">IF(B1876="","",IFERROR(INDEX(Prodotti!$B$5:$B$504,MATCH(B1876,Prodotti!$A$5:$A$504,0)),"Codice non trovato"))</f>
        <v/>
      </c>
      <c r="I1876" s="17" t="str">
        <f aca="false">IF(OR(D1876="",F1876=""),"",D1876*F1876)</f>
        <v/>
      </c>
      <c r="J1876" s="17" t="str">
        <f aca="false">IF(OR(C1876&lt;&gt;"Scarico",D1876="",F1876="",B1876=""),"",D1876*(F1876-IFERROR(INDEX(Prodotti!$F$5:$F$504,MATCH(B1876,Prodotti!$A$5:$A$504,0)),0)))</f>
        <v/>
      </c>
      <c r="K1876" s="19" t="str">
        <f aca="false">IF(B1876="","",IF(ISNA(MATCH(B1876,Prodotti!$A$5:$A$504,0)),"Codice non trovato",IF(OR(C1876="",D1876=""),"Manca tipo o quantità",IF(C1876="Scarico",IF(SUMIFS($D$5:D1876,$B$5:B1876,B1876,$C$5:C1876,"Carico")-SUMIFS($D$5:D1876,$B$5:B1876,B1876,$C$5:C1876,"Scarico")&lt;0,"Giacenza insufficiente",""),""))))</f>
        <v/>
      </c>
    </row>
    <row r="1877" customFormat="false" ht="15" hidden="false" customHeight="false" outlineLevel="0" collapsed="false">
      <c r="A1877" s="18"/>
      <c r="B1877" s="12"/>
      <c r="C1877" s="13"/>
      <c r="D1877" s="13"/>
      <c r="E1877" s="12"/>
      <c r="F1877" s="14"/>
      <c r="G1877" s="12"/>
      <c r="H1877" s="19" t="str">
        <f aca="false">IF(B1877="","",IFERROR(INDEX(Prodotti!$B$5:$B$504,MATCH(B1877,Prodotti!$A$5:$A$504,0)),"Codice non trovato"))</f>
        <v/>
      </c>
      <c r="I1877" s="17" t="str">
        <f aca="false">IF(OR(D1877="",F1877=""),"",D1877*F1877)</f>
        <v/>
      </c>
      <c r="J1877" s="17" t="str">
        <f aca="false">IF(OR(C1877&lt;&gt;"Scarico",D1877="",F1877="",B1877=""),"",D1877*(F1877-IFERROR(INDEX(Prodotti!$F$5:$F$504,MATCH(B1877,Prodotti!$A$5:$A$504,0)),0)))</f>
        <v/>
      </c>
      <c r="K1877" s="19" t="str">
        <f aca="false">IF(B1877="","",IF(ISNA(MATCH(B1877,Prodotti!$A$5:$A$504,0)),"Codice non trovato",IF(OR(C1877="",D1877=""),"Manca tipo o quantità",IF(C1877="Scarico",IF(SUMIFS($D$5:D1877,$B$5:B1877,B1877,$C$5:C1877,"Carico")-SUMIFS($D$5:D1877,$B$5:B1877,B1877,$C$5:C1877,"Scarico")&lt;0,"Giacenza insufficiente",""),""))))</f>
        <v/>
      </c>
    </row>
    <row r="1878" customFormat="false" ht="15" hidden="false" customHeight="false" outlineLevel="0" collapsed="false">
      <c r="A1878" s="18"/>
      <c r="B1878" s="12"/>
      <c r="C1878" s="13"/>
      <c r="D1878" s="13"/>
      <c r="E1878" s="12"/>
      <c r="F1878" s="14"/>
      <c r="G1878" s="12"/>
      <c r="H1878" s="19" t="str">
        <f aca="false">IF(B1878="","",IFERROR(INDEX(Prodotti!$B$5:$B$504,MATCH(B1878,Prodotti!$A$5:$A$504,0)),"Codice non trovato"))</f>
        <v/>
      </c>
      <c r="I1878" s="17" t="str">
        <f aca="false">IF(OR(D1878="",F1878=""),"",D1878*F1878)</f>
        <v/>
      </c>
      <c r="J1878" s="17" t="str">
        <f aca="false">IF(OR(C1878&lt;&gt;"Scarico",D1878="",F1878="",B1878=""),"",D1878*(F1878-IFERROR(INDEX(Prodotti!$F$5:$F$504,MATCH(B1878,Prodotti!$A$5:$A$504,0)),0)))</f>
        <v/>
      </c>
      <c r="K1878" s="19" t="str">
        <f aca="false">IF(B1878="","",IF(ISNA(MATCH(B1878,Prodotti!$A$5:$A$504,0)),"Codice non trovato",IF(OR(C1878="",D1878=""),"Manca tipo o quantità",IF(C1878="Scarico",IF(SUMIFS($D$5:D1878,$B$5:B1878,B1878,$C$5:C1878,"Carico")-SUMIFS($D$5:D1878,$B$5:B1878,B1878,$C$5:C1878,"Scarico")&lt;0,"Giacenza insufficiente",""),""))))</f>
        <v/>
      </c>
    </row>
    <row r="1879" customFormat="false" ht="15" hidden="false" customHeight="false" outlineLevel="0" collapsed="false">
      <c r="A1879" s="18"/>
      <c r="B1879" s="12"/>
      <c r="C1879" s="13"/>
      <c r="D1879" s="13"/>
      <c r="E1879" s="12"/>
      <c r="F1879" s="14"/>
      <c r="G1879" s="12"/>
      <c r="H1879" s="19" t="str">
        <f aca="false">IF(B1879="","",IFERROR(INDEX(Prodotti!$B$5:$B$504,MATCH(B1879,Prodotti!$A$5:$A$504,0)),"Codice non trovato"))</f>
        <v/>
      </c>
      <c r="I1879" s="17" t="str">
        <f aca="false">IF(OR(D1879="",F1879=""),"",D1879*F1879)</f>
        <v/>
      </c>
      <c r="J1879" s="17" t="str">
        <f aca="false">IF(OR(C1879&lt;&gt;"Scarico",D1879="",F1879="",B1879=""),"",D1879*(F1879-IFERROR(INDEX(Prodotti!$F$5:$F$504,MATCH(B1879,Prodotti!$A$5:$A$504,0)),0)))</f>
        <v/>
      </c>
      <c r="K1879" s="19" t="str">
        <f aca="false">IF(B1879="","",IF(ISNA(MATCH(B1879,Prodotti!$A$5:$A$504,0)),"Codice non trovato",IF(OR(C1879="",D1879=""),"Manca tipo o quantità",IF(C1879="Scarico",IF(SUMIFS($D$5:D1879,$B$5:B1879,B1879,$C$5:C1879,"Carico")-SUMIFS($D$5:D1879,$B$5:B1879,B1879,$C$5:C1879,"Scarico")&lt;0,"Giacenza insufficiente",""),""))))</f>
        <v/>
      </c>
    </row>
    <row r="1880" customFormat="false" ht="15" hidden="false" customHeight="false" outlineLevel="0" collapsed="false">
      <c r="A1880" s="18"/>
      <c r="B1880" s="12"/>
      <c r="C1880" s="13"/>
      <c r="D1880" s="13"/>
      <c r="E1880" s="12"/>
      <c r="F1880" s="14"/>
      <c r="G1880" s="12"/>
      <c r="H1880" s="19" t="str">
        <f aca="false">IF(B1880="","",IFERROR(INDEX(Prodotti!$B$5:$B$504,MATCH(B1880,Prodotti!$A$5:$A$504,0)),"Codice non trovato"))</f>
        <v/>
      </c>
      <c r="I1880" s="17" t="str">
        <f aca="false">IF(OR(D1880="",F1880=""),"",D1880*F1880)</f>
        <v/>
      </c>
      <c r="J1880" s="17" t="str">
        <f aca="false">IF(OR(C1880&lt;&gt;"Scarico",D1880="",F1880="",B1880=""),"",D1880*(F1880-IFERROR(INDEX(Prodotti!$F$5:$F$504,MATCH(B1880,Prodotti!$A$5:$A$504,0)),0)))</f>
        <v/>
      </c>
      <c r="K1880" s="19" t="str">
        <f aca="false">IF(B1880="","",IF(ISNA(MATCH(B1880,Prodotti!$A$5:$A$504,0)),"Codice non trovato",IF(OR(C1880="",D1880=""),"Manca tipo o quantità",IF(C1880="Scarico",IF(SUMIFS($D$5:D1880,$B$5:B1880,B1880,$C$5:C1880,"Carico")-SUMIFS($D$5:D1880,$B$5:B1880,B1880,$C$5:C1880,"Scarico")&lt;0,"Giacenza insufficiente",""),""))))</f>
        <v/>
      </c>
    </row>
    <row r="1881" customFormat="false" ht="15" hidden="false" customHeight="false" outlineLevel="0" collapsed="false">
      <c r="A1881" s="18"/>
      <c r="B1881" s="12"/>
      <c r="C1881" s="13"/>
      <c r="D1881" s="13"/>
      <c r="E1881" s="12"/>
      <c r="F1881" s="14"/>
      <c r="G1881" s="12"/>
      <c r="H1881" s="19" t="str">
        <f aca="false">IF(B1881="","",IFERROR(INDEX(Prodotti!$B$5:$B$504,MATCH(B1881,Prodotti!$A$5:$A$504,0)),"Codice non trovato"))</f>
        <v/>
      </c>
      <c r="I1881" s="17" t="str">
        <f aca="false">IF(OR(D1881="",F1881=""),"",D1881*F1881)</f>
        <v/>
      </c>
      <c r="J1881" s="17" t="str">
        <f aca="false">IF(OR(C1881&lt;&gt;"Scarico",D1881="",F1881="",B1881=""),"",D1881*(F1881-IFERROR(INDEX(Prodotti!$F$5:$F$504,MATCH(B1881,Prodotti!$A$5:$A$504,0)),0)))</f>
        <v/>
      </c>
      <c r="K1881" s="19" t="str">
        <f aca="false">IF(B1881="","",IF(ISNA(MATCH(B1881,Prodotti!$A$5:$A$504,0)),"Codice non trovato",IF(OR(C1881="",D1881=""),"Manca tipo o quantità",IF(C1881="Scarico",IF(SUMIFS($D$5:D1881,$B$5:B1881,B1881,$C$5:C1881,"Carico")-SUMIFS($D$5:D1881,$B$5:B1881,B1881,$C$5:C1881,"Scarico")&lt;0,"Giacenza insufficiente",""),""))))</f>
        <v/>
      </c>
    </row>
    <row r="1882" customFormat="false" ht="15" hidden="false" customHeight="false" outlineLevel="0" collapsed="false">
      <c r="A1882" s="18"/>
      <c r="B1882" s="12"/>
      <c r="C1882" s="13"/>
      <c r="D1882" s="13"/>
      <c r="E1882" s="12"/>
      <c r="F1882" s="14"/>
      <c r="G1882" s="12"/>
      <c r="H1882" s="19" t="str">
        <f aca="false">IF(B1882="","",IFERROR(INDEX(Prodotti!$B$5:$B$504,MATCH(B1882,Prodotti!$A$5:$A$504,0)),"Codice non trovato"))</f>
        <v/>
      </c>
      <c r="I1882" s="17" t="str">
        <f aca="false">IF(OR(D1882="",F1882=""),"",D1882*F1882)</f>
        <v/>
      </c>
      <c r="J1882" s="17" t="str">
        <f aca="false">IF(OR(C1882&lt;&gt;"Scarico",D1882="",F1882="",B1882=""),"",D1882*(F1882-IFERROR(INDEX(Prodotti!$F$5:$F$504,MATCH(B1882,Prodotti!$A$5:$A$504,0)),0)))</f>
        <v/>
      </c>
      <c r="K1882" s="19" t="str">
        <f aca="false">IF(B1882="","",IF(ISNA(MATCH(B1882,Prodotti!$A$5:$A$504,0)),"Codice non trovato",IF(OR(C1882="",D1882=""),"Manca tipo o quantità",IF(C1882="Scarico",IF(SUMIFS($D$5:D1882,$B$5:B1882,B1882,$C$5:C1882,"Carico")-SUMIFS($D$5:D1882,$B$5:B1882,B1882,$C$5:C1882,"Scarico")&lt;0,"Giacenza insufficiente",""),""))))</f>
        <v/>
      </c>
    </row>
    <row r="1883" customFormat="false" ht="15" hidden="false" customHeight="false" outlineLevel="0" collapsed="false">
      <c r="A1883" s="18"/>
      <c r="B1883" s="12"/>
      <c r="C1883" s="13"/>
      <c r="D1883" s="13"/>
      <c r="E1883" s="12"/>
      <c r="F1883" s="14"/>
      <c r="G1883" s="12"/>
      <c r="H1883" s="19" t="str">
        <f aca="false">IF(B1883="","",IFERROR(INDEX(Prodotti!$B$5:$B$504,MATCH(B1883,Prodotti!$A$5:$A$504,0)),"Codice non trovato"))</f>
        <v/>
      </c>
      <c r="I1883" s="17" t="str">
        <f aca="false">IF(OR(D1883="",F1883=""),"",D1883*F1883)</f>
        <v/>
      </c>
      <c r="J1883" s="17" t="str">
        <f aca="false">IF(OR(C1883&lt;&gt;"Scarico",D1883="",F1883="",B1883=""),"",D1883*(F1883-IFERROR(INDEX(Prodotti!$F$5:$F$504,MATCH(B1883,Prodotti!$A$5:$A$504,0)),0)))</f>
        <v/>
      </c>
      <c r="K1883" s="19" t="str">
        <f aca="false">IF(B1883="","",IF(ISNA(MATCH(B1883,Prodotti!$A$5:$A$504,0)),"Codice non trovato",IF(OR(C1883="",D1883=""),"Manca tipo o quantità",IF(C1883="Scarico",IF(SUMIFS($D$5:D1883,$B$5:B1883,B1883,$C$5:C1883,"Carico")-SUMIFS($D$5:D1883,$B$5:B1883,B1883,$C$5:C1883,"Scarico")&lt;0,"Giacenza insufficiente",""),""))))</f>
        <v/>
      </c>
    </row>
    <row r="1884" customFormat="false" ht="15" hidden="false" customHeight="false" outlineLevel="0" collapsed="false">
      <c r="A1884" s="18"/>
      <c r="B1884" s="12"/>
      <c r="C1884" s="13"/>
      <c r="D1884" s="13"/>
      <c r="E1884" s="12"/>
      <c r="F1884" s="14"/>
      <c r="G1884" s="12"/>
      <c r="H1884" s="19" t="str">
        <f aca="false">IF(B1884="","",IFERROR(INDEX(Prodotti!$B$5:$B$504,MATCH(B1884,Prodotti!$A$5:$A$504,0)),"Codice non trovato"))</f>
        <v/>
      </c>
      <c r="I1884" s="17" t="str">
        <f aca="false">IF(OR(D1884="",F1884=""),"",D1884*F1884)</f>
        <v/>
      </c>
      <c r="J1884" s="17" t="str">
        <f aca="false">IF(OR(C1884&lt;&gt;"Scarico",D1884="",F1884="",B1884=""),"",D1884*(F1884-IFERROR(INDEX(Prodotti!$F$5:$F$504,MATCH(B1884,Prodotti!$A$5:$A$504,0)),0)))</f>
        <v/>
      </c>
      <c r="K1884" s="19" t="str">
        <f aca="false">IF(B1884="","",IF(ISNA(MATCH(B1884,Prodotti!$A$5:$A$504,0)),"Codice non trovato",IF(OR(C1884="",D1884=""),"Manca tipo o quantità",IF(C1884="Scarico",IF(SUMIFS($D$5:D1884,$B$5:B1884,B1884,$C$5:C1884,"Carico")-SUMIFS($D$5:D1884,$B$5:B1884,B1884,$C$5:C1884,"Scarico")&lt;0,"Giacenza insufficiente",""),""))))</f>
        <v/>
      </c>
    </row>
    <row r="1885" customFormat="false" ht="15" hidden="false" customHeight="false" outlineLevel="0" collapsed="false">
      <c r="A1885" s="18"/>
      <c r="B1885" s="12"/>
      <c r="C1885" s="13"/>
      <c r="D1885" s="13"/>
      <c r="E1885" s="12"/>
      <c r="F1885" s="14"/>
      <c r="G1885" s="12"/>
      <c r="H1885" s="19" t="str">
        <f aca="false">IF(B1885="","",IFERROR(INDEX(Prodotti!$B$5:$B$504,MATCH(B1885,Prodotti!$A$5:$A$504,0)),"Codice non trovato"))</f>
        <v/>
      </c>
      <c r="I1885" s="17" t="str">
        <f aca="false">IF(OR(D1885="",F1885=""),"",D1885*F1885)</f>
        <v/>
      </c>
      <c r="J1885" s="17" t="str">
        <f aca="false">IF(OR(C1885&lt;&gt;"Scarico",D1885="",F1885="",B1885=""),"",D1885*(F1885-IFERROR(INDEX(Prodotti!$F$5:$F$504,MATCH(B1885,Prodotti!$A$5:$A$504,0)),0)))</f>
        <v/>
      </c>
      <c r="K1885" s="19" t="str">
        <f aca="false">IF(B1885="","",IF(ISNA(MATCH(B1885,Prodotti!$A$5:$A$504,0)),"Codice non trovato",IF(OR(C1885="",D1885=""),"Manca tipo o quantità",IF(C1885="Scarico",IF(SUMIFS($D$5:D1885,$B$5:B1885,B1885,$C$5:C1885,"Carico")-SUMIFS($D$5:D1885,$B$5:B1885,B1885,$C$5:C1885,"Scarico")&lt;0,"Giacenza insufficiente",""),""))))</f>
        <v/>
      </c>
    </row>
    <row r="1886" customFormat="false" ht="15" hidden="false" customHeight="false" outlineLevel="0" collapsed="false">
      <c r="A1886" s="18"/>
      <c r="B1886" s="12"/>
      <c r="C1886" s="13"/>
      <c r="D1886" s="13"/>
      <c r="E1886" s="12"/>
      <c r="F1886" s="14"/>
      <c r="G1886" s="12"/>
      <c r="H1886" s="19" t="str">
        <f aca="false">IF(B1886="","",IFERROR(INDEX(Prodotti!$B$5:$B$504,MATCH(B1886,Prodotti!$A$5:$A$504,0)),"Codice non trovato"))</f>
        <v/>
      </c>
      <c r="I1886" s="17" t="str">
        <f aca="false">IF(OR(D1886="",F1886=""),"",D1886*F1886)</f>
        <v/>
      </c>
      <c r="J1886" s="17" t="str">
        <f aca="false">IF(OR(C1886&lt;&gt;"Scarico",D1886="",F1886="",B1886=""),"",D1886*(F1886-IFERROR(INDEX(Prodotti!$F$5:$F$504,MATCH(B1886,Prodotti!$A$5:$A$504,0)),0)))</f>
        <v/>
      </c>
      <c r="K1886" s="19" t="str">
        <f aca="false">IF(B1886="","",IF(ISNA(MATCH(B1886,Prodotti!$A$5:$A$504,0)),"Codice non trovato",IF(OR(C1886="",D1886=""),"Manca tipo o quantità",IF(C1886="Scarico",IF(SUMIFS($D$5:D1886,$B$5:B1886,B1886,$C$5:C1886,"Carico")-SUMIFS($D$5:D1886,$B$5:B1886,B1886,$C$5:C1886,"Scarico")&lt;0,"Giacenza insufficiente",""),""))))</f>
        <v/>
      </c>
    </row>
    <row r="1887" customFormat="false" ht="15" hidden="false" customHeight="false" outlineLevel="0" collapsed="false">
      <c r="A1887" s="18"/>
      <c r="B1887" s="12"/>
      <c r="C1887" s="13"/>
      <c r="D1887" s="13"/>
      <c r="E1887" s="12"/>
      <c r="F1887" s="14"/>
      <c r="G1887" s="12"/>
      <c r="H1887" s="19" t="str">
        <f aca="false">IF(B1887="","",IFERROR(INDEX(Prodotti!$B$5:$B$504,MATCH(B1887,Prodotti!$A$5:$A$504,0)),"Codice non trovato"))</f>
        <v/>
      </c>
      <c r="I1887" s="17" t="str">
        <f aca="false">IF(OR(D1887="",F1887=""),"",D1887*F1887)</f>
        <v/>
      </c>
      <c r="J1887" s="17" t="str">
        <f aca="false">IF(OR(C1887&lt;&gt;"Scarico",D1887="",F1887="",B1887=""),"",D1887*(F1887-IFERROR(INDEX(Prodotti!$F$5:$F$504,MATCH(B1887,Prodotti!$A$5:$A$504,0)),0)))</f>
        <v/>
      </c>
      <c r="K1887" s="19" t="str">
        <f aca="false">IF(B1887="","",IF(ISNA(MATCH(B1887,Prodotti!$A$5:$A$504,0)),"Codice non trovato",IF(OR(C1887="",D1887=""),"Manca tipo o quantità",IF(C1887="Scarico",IF(SUMIFS($D$5:D1887,$B$5:B1887,B1887,$C$5:C1887,"Carico")-SUMIFS($D$5:D1887,$B$5:B1887,B1887,$C$5:C1887,"Scarico")&lt;0,"Giacenza insufficiente",""),""))))</f>
        <v/>
      </c>
    </row>
    <row r="1888" customFormat="false" ht="15" hidden="false" customHeight="false" outlineLevel="0" collapsed="false">
      <c r="A1888" s="18"/>
      <c r="B1888" s="12"/>
      <c r="C1888" s="13"/>
      <c r="D1888" s="13"/>
      <c r="E1888" s="12"/>
      <c r="F1888" s="14"/>
      <c r="G1888" s="12"/>
      <c r="H1888" s="19" t="str">
        <f aca="false">IF(B1888="","",IFERROR(INDEX(Prodotti!$B$5:$B$504,MATCH(B1888,Prodotti!$A$5:$A$504,0)),"Codice non trovato"))</f>
        <v/>
      </c>
      <c r="I1888" s="17" t="str">
        <f aca="false">IF(OR(D1888="",F1888=""),"",D1888*F1888)</f>
        <v/>
      </c>
      <c r="J1888" s="17" t="str">
        <f aca="false">IF(OR(C1888&lt;&gt;"Scarico",D1888="",F1888="",B1888=""),"",D1888*(F1888-IFERROR(INDEX(Prodotti!$F$5:$F$504,MATCH(B1888,Prodotti!$A$5:$A$504,0)),0)))</f>
        <v/>
      </c>
      <c r="K1888" s="19" t="str">
        <f aca="false">IF(B1888="","",IF(ISNA(MATCH(B1888,Prodotti!$A$5:$A$504,0)),"Codice non trovato",IF(OR(C1888="",D1888=""),"Manca tipo o quantità",IF(C1888="Scarico",IF(SUMIFS($D$5:D1888,$B$5:B1888,B1888,$C$5:C1888,"Carico")-SUMIFS($D$5:D1888,$B$5:B1888,B1888,$C$5:C1888,"Scarico")&lt;0,"Giacenza insufficiente",""),""))))</f>
        <v/>
      </c>
    </row>
    <row r="1889" customFormat="false" ht="15" hidden="false" customHeight="false" outlineLevel="0" collapsed="false">
      <c r="A1889" s="18"/>
      <c r="B1889" s="12"/>
      <c r="C1889" s="13"/>
      <c r="D1889" s="13"/>
      <c r="E1889" s="12"/>
      <c r="F1889" s="14"/>
      <c r="G1889" s="12"/>
      <c r="H1889" s="19" t="str">
        <f aca="false">IF(B1889="","",IFERROR(INDEX(Prodotti!$B$5:$B$504,MATCH(B1889,Prodotti!$A$5:$A$504,0)),"Codice non trovato"))</f>
        <v/>
      </c>
      <c r="I1889" s="17" t="str">
        <f aca="false">IF(OR(D1889="",F1889=""),"",D1889*F1889)</f>
        <v/>
      </c>
      <c r="J1889" s="17" t="str">
        <f aca="false">IF(OR(C1889&lt;&gt;"Scarico",D1889="",F1889="",B1889=""),"",D1889*(F1889-IFERROR(INDEX(Prodotti!$F$5:$F$504,MATCH(B1889,Prodotti!$A$5:$A$504,0)),0)))</f>
        <v/>
      </c>
      <c r="K1889" s="19" t="str">
        <f aca="false">IF(B1889="","",IF(ISNA(MATCH(B1889,Prodotti!$A$5:$A$504,0)),"Codice non trovato",IF(OR(C1889="",D1889=""),"Manca tipo o quantità",IF(C1889="Scarico",IF(SUMIFS($D$5:D1889,$B$5:B1889,B1889,$C$5:C1889,"Carico")-SUMIFS($D$5:D1889,$B$5:B1889,B1889,$C$5:C1889,"Scarico")&lt;0,"Giacenza insufficiente",""),""))))</f>
        <v/>
      </c>
    </row>
    <row r="1890" customFormat="false" ht="15" hidden="false" customHeight="false" outlineLevel="0" collapsed="false">
      <c r="A1890" s="18"/>
      <c r="B1890" s="12"/>
      <c r="C1890" s="13"/>
      <c r="D1890" s="13"/>
      <c r="E1890" s="12"/>
      <c r="F1890" s="14"/>
      <c r="G1890" s="12"/>
      <c r="H1890" s="19" t="str">
        <f aca="false">IF(B1890="","",IFERROR(INDEX(Prodotti!$B$5:$B$504,MATCH(B1890,Prodotti!$A$5:$A$504,0)),"Codice non trovato"))</f>
        <v/>
      </c>
      <c r="I1890" s="17" t="str">
        <f aca="false">IF(OR(D1890="",F1890=""),"",D1890*F1890)</f>
        <v/>
      </c>
      <c r="J1890" s="17" t="str">
        <f aca="false">IF(OR(C1890&lt;&gt;"Scarico",D1890="",F1890="",B1890=""),"",D1890*(F1890-IFERROR(INDEX(Prodotti!$F$5:$F$504,MATCH(B1890,Prodotti!$A$5:$A$504,0)),0)))</f>
        <v/>
      </c>
      <c r="K1890" s="19" t="str">
        <f aca="false">IF(B1890="","",IF(ISNA(MATCH(B1890,Prodotti!$A$5:$A$504,0)),"Codice non trovato",IF(OR(C1890="",D1890=""),"Manca tipo o quantità",IF(C1890="Scarico",IF(SUMIFS($D$5:D1890,$B$5:B1890,B1890,$C$5:C1890,"Carico")-SUMIFS($D$5:D1890,$B$5:B1890,B1890,$C$5:C1890,"Scarico")&lt;0,"Giacenza insufficiente",""),""))))</f>
        <v/>
      </c>
    </row>
    <row r="1891" customFormat="false" ht="15" hidden="false" customHeight="false" outlineLevel="0" collapsed="false">
      <c r="A1891" s="18"/>
      <c r="B1891" s="12"/>
      <c r="C1891" s="13"/>
      <c r="D1891" s="13"/>
      <c r="E1891" s="12"/>
      <c r="F1891" s="14"/>
      <c r="G1891" s="12"/>
      <c r="H1891" s="19" t="str">
        <f aca="false">IF(B1891="","",IFERROR(INDEX(Prodotti!$B$5:$B$504,MATCH(B1891,Prodotti!$A$5:$A$504,0)),"Codice non trovato"))</f>
        <v/>
      </c>
      <c r="I1891" s="17" t="str">
        <f aca="false">IF(OR(D1891="",F1891=""),"",D1891*F1891)</f>
        <v/>
      </c>
      <c r="J1891" s="17" t="str">
        <f aca="false">IF(OR(C1891&lt;&gt;"Scarico",D1891="",F1891="",B1891=""),"",D1891*(F1891-IFERROR(INDEX(Prodotti!$F$5:$F$504,MATCH(B1891,Prodotti!$A$5:$A$504,0)),0)))</f>
        <v/>
      </c>
      <c r="K1891" s="19" t="str">
        <f aca="false">IF(B1891="","",IF(ISNA(MATCH(B1891,Prodotti!$A$5:$A$504,0)),"Codice non trovato",IF(OR(C1891="",D1891=""),"Manca tipo o quantità",IF(C1891="Scarico",IF(SUMIFS($D$5:D1891,$B$5:B1891,B1891,$C$5:C1891,"Carico")-SUMIFS($D$5:D1891,$B$5:B1891,B1891,$C$5:C1891,"Scarico")&lt;0,"Giacenza insufficiente",""),""))))</f>
        <v/>
      </c>
    </row>
    <row r="1892" customFormat="false" ht="15" hidden="false" customHeight="false" outlineLevel="0" collapsed="false">
      <c r="A1892" s="18"/>
      <c r="B1892" s="12"/>
      <c r="C1892" s="13"/>
      <c r="D1892" s="13"/>
      <c r="E1892" s="12"/>
      <c r="F1892" s="14"/>
      <c r="G1892" s="12"/>
      <c r="H1892" s="19" t="str">
        <f aca="false">IF(B1892="","",IFERROR(INDEX(Prodotti!$B$5:$B$504,MATCH(B1892,Prodotti!$A$5:$A$504,0)),"Codice non trovato"))</f>
        <v/>
      </c>
      <c r="I1892" s="17" t="str">
        <f aca="false">IF(OR(D1892="",F1892=""),"",D1892*F1892)</f>
        <v/>
      </c>
      <c r="J1892" s="17" t="str">
        <f aca="false">IF(OR(C1892&lt;&gt;"Scarico",D1892="",F1892="",B1892=""),"",D1892*(F1892-IFERROR(INDEX(Prodotti!$F$5:$F$504,MATCH(B1892,Prodotti!$A$5:$A$504,0)),0)))</f>
        <v/>
      </c>
      <c r="K1892" s="19" t="str">
        <f aca="false">IF(B1892="","",IF(ISNA(MATCH(B1892,Prodotti!$A$5:$A$504,0)),"Codice non trovato",IF(OR(C1892="",D1892=""),"Manca tipo o quantità",IF(C1892="Scarico",IF(SUMIFS($D$5:D1892,$B$5:B1892,B1892,$C$5:C1892,"Carico")-SUMIFS($D$5:D1892,$B$5:B1892,B1892,$C$5:C1892,"Scarico")&lt;0,"Giacenza insufficiente",""),""))))</f>
        <v/>
      </c>
    </row>
    <row r="1893" customFormat="false" ht="15" hidden="false" customHeight="false" outlineLevel="0" collapsed="false">
      <c r="A1893" s="18"/>
      <c r="B1893" s="12"/>
      <c r="C1893" s="13"/>
      <c r="D1893" s="13"/>
      <c r="E1893" s="12"/>
      <c r="F1893" s="14"/>
      <c r="G1893" s="12"/>
      <c r="H1893" s="19" t="str">
        <f aca="false">IF(B1893="","",IFERROR(INDEX(Prodotti!$B$5:$B$504,MATCH(B1893,Prodotti!$A$5:$A$504,0)),"Codice non trovato"))</f>
        <v/>
      </c>
      <c r="I1893" s="17" t="str">
        <f aca="false">IF(OR(D1893="",F1893=""),"",D1893*F1893)</f>
        <v/>
      </c>
      <c r="J1893" s="17" t="str">
        <f aca="false">IF(OR(C1893&lt;&gt;"Scarico",D1893="",F1893="",B1893=""),"",D1893*(F1893-IFERROR(INDEX(Prodotti!$F$5:$F$504,MATCH(B1893,Prodotti!$A$5:$A$504,0)),0)))</f>
        <v/>
      </c>
      <c r="K1893" s="19" t="str">
        <f aca="false">IF(B1893="","",IF(ISNA(MATCH(B1893,Prodotti!$A$5:$A$504,0)),"Codice non trovato",IF(OR(C1893="",D1893=""),"Manca tipo o quantità",IF(C1893="Scarico",IF(SUMIFS($D$5:D1893,$B$5:B1893,B1893,$C$5:C1893,"Carico")-SUMIFS($D$5:D1893,$B$5:B1893,B1893,$C$5:C1893,"Scarico")&lt;0,"Giacenza insufficiente",""),""))))</f>
        <v/>
      </c>
    </row>
    <row r="1894" customFormat="false" ht="15" hidden="false" customHeight="false" outlineLevel="0" collapsed="false">
      <c r="A1894" s="18"/>
      <c r="B1894" s="12"/>
      <c r="C1894" s="13"/>
      <c r="D1894" s="13"/>
      <c r="E1894" s="12"/>
      <c r="F1894" s="14"/>
      <c r="G1894" s="12"/>
      <c r="H1894" s="19" t="str">
        <f aca="false">IF(B1894="","",IFERROR(INDEX(Prodotti!$B$5:$B$504,MATCH(B1894,Prodotti!$A$5:$A$504,0)),"Codice non trovato"))</f>
        <v/>
      </c>
      <c r="I1894" s="17" t="str">
        <f aca="false">IF(OR(D1894="",F1894=""),"",D1894*F1894)</f>
        <v/>
      </c>
      <c r="J1894" s="17" t="str">
        <f aca="false">IF(OR(C1894&lt;&gt;"Scarico",D1894="",F1894="",B1894=""),"",D1894*(F1894-IFERROR(INDEX(Prodotti!$F$5:$F$504,MATCH(B1894,Prodotti!$A$5:$A$504,0)),0)))</f>
        <v/>
      </c>
      <c r="K1894" s="19" t="str">
        <f aca="false">IF(B1894="","",IF(ISNA(MATCH(B1894,Prodotti!$A$5:$A$504,0)),"Codice non trovato",IF(OR(C1894="",D1894=""),"Manca tipo o quantità",IF(C1894="Scarico",IF(SUMIFS($D$5:D1894,$B$5:B1894,B1894,$C$5:C1894,"Carico")-SUMIFS($D$5:D1894,$B$5:B1894,B1894,$C$5:C1894,"Scarico")&lt;0,"Giacenza insufficiente",""),""))))</f>
        <v/>
      </c>
    </row>
    <row r="1895" customFormat="false" ht="15" hidden="false" customHeight="false" outlineLevel="0" collapsed="false">
      <c r="A1895" s="18"/>
      <c r="B1895" s="12"/>
      <c r="C1895" s="13"/>
      <c r="D1895" s="13"/>
      <c r="E1895" s="12"/>
      <c r="F1895" s="14"/>
      <c r="G1895" s="12"/>
      <c r="H1895" s="19" t="str">
        <f aca="false">IF(B1895="","",IFERROR(INDEX(Prodotti!$B$5:$B$504,MATCH(B1895,Prodotti!$A$5:$A$504,0)),"Codice non trovato"))</f>
        <v/>
      </c>
      <c r="I1895" s="17" t="str">
        <f aca="false">IF(OR(D1895="",F1895=""),"",D1895*F1895)</f>
        <v/>
      </c>
      <c r="J1895" s="17" t="str">
        <f aca="false">IF(OR(C1895&lt;&gt;"Scarico",D1895="",F1895="",B1895=""),"",D1895*(F1895-IFERROR(INDEX(Prodotti!$F$5:$F$504,MATCH(B1895,Prodotti!$A$5:$A$504,0)),0)))</f>
        <v/>
      </c>
      <c r="K1895" s="19" t="str">
        <f aca="false">IF(B1895="","",IF(ISNA(MATCH(B1895,Prodotti!$A$5:$A$504,0)),"Codice non trovato",IF(OR(C1895="",D1895=""),"Manca tipo o quantità",IF(C1895="Scarico",IF(SUMIFS($D$5:D1895,$B$5:B1895,B1895,$C$5:C1895,"Carico")-SUMIFS($D$5:D1895,$B$5:B1895,B1895,$C$5:C1895,"Scarico")&lt;0,"Giacenza insufficiente",""),""))))</f>
        <v/>
      </c>
    </row>
    <row r="1896" customFormat="false" ht="15" hidden="false" customHeight="false" outlineLevel="0" collapsed="false">
      <c r="A1896" s="18"/>
      <c r="B1896" s="12"/>
      <c r="C1896" s="13"/>
      <c r="D1896" s="13"/>
      <c r="E1896" s="12"/>
      <c r="F1896" s="14"/>
      <c r="G1896" s="12"/>
      <c r="H1896" s="19" t="str">
        <f aca="false">IF(B1896="","",IFERROR(INDEX(Prodotti!$B$5:$B$504,MATCH(B1896,Prodotti!$A$5:$A$504,0)),"Codice non trovato"))</f>
        <v/>
      </c>
      <c r="I1896" s="17" t="str">
        <f aca="false">IF(OR(D1896="",F1896=""),"",D1896*F1896)</f>
        <v/>
      </c>
      <c r="J1896" s="17" t="str">
        <f aca="false">IF(OR(C1896&lt;&gt;"Scarico",D1896="",F1896="",B1896=""),"",D1896*(F1896-IFERROR(INDEX(Prodotti!$F$5:$F$504,MATCH(B1896,Prodotti!$A$5:$A$504,0)),0)))</f>
        <v/>
      </c>
      <c r="K1896" s="19" t="str">
        <f aca="false">IF(B1896="","",IF(ISNA(MATCH(B1896,Prodotti!$A$5:$A$504,0)),"Codice non trovato",IF(OR(C1896="",D1896=""),"Manca tipo o quantità",IF(C1896="Scarico",IF(SUMIFS($D$5:D1896,$B$5:B1896,B1896,$C$5:C1896,"Carico")-SUMIFS($D$5:D1896,$B$5:B1896,B1896,$C$5:C1896,"Scarico")&lt;0,"Giacenza insufficiente",""),""))))</f>
        <v/>
      </c>
    </row>
    <row r="1897" customFormat="false" ht="15" hidden="false" customHeight="false" outlineLevel="0" collapsed="false">
      <c r="A1897" s="18"/>
      <c r="B1897" s="12"/>
      <c r="C1897" s="13"/>
      <c r="D1897" s="13"/>
      <c r="E1897" s="12"/>
      <c r="F1897" s="14"/>
      <c r="G1897" s="12"/>
      <c r="H1897" s="19" t="str">
        <f aca="false">IF(B1897="","",IFERROR(INDEX(Prodotti!$B$5:$B$504,MATCH(B1897,Prodotti!$A$5:$A$504,0)),"Codice non trovato"))</f>
        <v/>
      </c>
      <c r="I1897" s="17" t="str">
        <f aca="false">IF(OR(D1897="",F1897=""),"",D1897*F1897)</f>
        <v/>
      </c>
      <c r="J1897" s="17" t="str">
        <f aca="false">IF(OR(C1897&lt;&gt;"Scarico",D1897="",F1897="",B1897=""),"",D1897*(F1897-IFERROR(INDEX(Prodotti!$F$5:$F$504,MATCH(B1897,Prodotti!$A$5:$A$504,0)),0)))</f>
        <v/>
      </c>
      <c r="K1897" s="19" t="str">
        <f aca="false">IF(B1897="","",IF(ISNA(MATCH(B1897,Prodotti!$A$5:$A$504,0)),"Codice non trovato",IF(OR(C1897="",D1897=""),"Manca tipo o quantità",IF(C1897="Scarico",IF(SUMIFS($D$5:D1897,$B$5:B1897,B1897,$C$5:C1897,"Carico")-SUMIFS($D$5:D1897,$B$5:B1897,B1897,$C$5:C1897,"Scarico")&lt;0,"Giacenza insufficiente",""),""))))</f>
        <v/>
      </c>
    </row>
    <row r="1898" customFormat="false" ht="15" hidden="false" customHeight="false" outlineLevel="0" collapsed="false">
      <c r="A1898" s="18"/>
      <c r="B1898" s="12"/>
      <c r="C1898" s="13"/>
      <c r="D1898" s="13"/>
      <c r="E1898" s="12"/>
      <c r="F1898" s="14"/>
      <c r="G1898" s="12"/>
      <c r="H1898" s="19" t="str">
        <f aca="false">IF(B1898="","",IFERROR(INDEX(Prodotti!$B$5:$B$504,MATCH(B1898,Prodotti!$A$5:$A$504,0)),"Codice non trovato"))</f>
        <v/>
      </c>
      <c r="I1898" s="17" t="str">
        <f aca="false">IF(OR(D1898="",F1898=""),"",D1898*F1898)</f>
        <v/>
      </c>
      <c r="J1898" s="17" t="str">
        <f aca="false">IF(OR(C1898&lt;&gt;"Scarico",D1898="",F1898="",B1898=""),"",D1898*(F1898-IFERROR(INDEX(Prodotti!$F$5:$F$504,MATCH(B1898,Prodotti!$A$5:$A$504,0)),0)))</f>
        <v/>
      </c>
      <c r="K1898" s="19" t="str">
        <f aca="false">IF(B1898="","",IF(ISNA(MATCH(B1898,Prodotti!$A$5:$A$504,0)),"Codice non trovato",IF(OR(C1898="",D1898=""),"Manca tipo o quantità",IF(C1898="Scarico",IF(SUMIFS($D$5:D1898,$B$5:B1898,B1898,$C$5:C1898,"Carico")-SUMIFS($D$5:D1898,$B$5:B1898,B1898,$C$5:C1898,"Scarico")&lt;0,"Giacenza insufficiente",""),""))))</f>
        <v/>
      </c>
    </row>
    <row r="1899" customFormat="false" ht="15" hidden="false" customHeight="false" outlineLevel="0" collapsed="false">
      <c r="A1899" s="18"/>
      <c r="B1899" s="12"/>
      <c r="C1899" s="13"/>
      <c r="D1899" s="13"/>
      <c r="E1899" s="12"/>
      <c r="F1899" s="14"/>
      <c r="G1899" s="12"/>
      <c r="H1899" s="19" t="str">
        <f aca="false">IF(B1899="","",IFERROR(INDEX(Prodotti!$B$5:$B$504,MATCH(B1899,Prodotti!$A$5:$A$504,0)),"Codice non trovato"))</f>
        <v/>
      </c>
      <c r="I1899" s="17" t="str">
        <f aca="false">IF(OR(D1899="",F1899=""),"",D1899*F1899)</f>
        <v/>
      </c>
      <c r="J1899" s="17" t="str">
        <f aca="false">IF(OR(C1899&lt;&gt;"Scarico",D1899="",F1899="",B1899=""),"",D1899*(F1899-IFERROR(INDEX(Prodotti!$F$5:$F$504,MATCH(B1899,Prodotti!$A$5:$A$504,0)),0)))</f>
        <v/>
      </c>
      <c r="K1899" s="19" t="str">
        <f aca="false">IF(B1899="","",IF(ISNA(MATCH(B1899,Prodotti!$A$5:$A$504,0)),"Codice non trovato",IF(OR(C1899="",D1899=""),"Manca tipo o quantità",IF(C1899="Scarico",IF(SUMIFS($D$5:D1899,$B$5:B1899,B1899,$C$5:C1899,"Carico")-SUMIFS($D$5:D1899,$B$5:B1899,B1899,$C$5:C1899,"Scarico")&lt;0,"Giacenza insufficiente",""),""))))</f>
        <v/>
      </c>
    </row>
    <row r="1900" customFormat="false" ht="15" hidden="false" customHeight="false" outlineLevel="0" collapsed="false">
      <c r="A1900" s="18"/>
      <c r="B1900" s="12"/>
      <c r="C1900" s="13"/>
      <c r="D1900" s="13"/>
      <c r="E1900" s="12"/>
      <c r="F1900" s="14"/>
      <c r="G1900" s="12"/>
      <c r="H1900" s="19" t="str">
        <f aca="false">IF(B1900="","",IFERROR(INDEX(Prodotti!$B$5:$B$504,MATCH(B1900,Prodotti!$A$5:$A$504,0)),"Codice non trovato"))</f>
        <v/>
      </c>
      <c r="I1900" s="17" t="str">
        <f aca="false">IF(OR(D1900="",F1900=""),"",D1900*F1900)</f>
        <v/>
      </c>
      <c r="J1900" s="17" t="str">
        <f aca="false">IF(OR(C1900&lt;&gt;"Scarico",D1900="",F1900="",B1900=""),"",D1900*(F1900-IFERROR(INDEX(Prodotti!$F$5:$F$504,MATCH(B1900,Prodotti!$A$5:$A$504,0)),0)))</f>
        <v/>
      </c>
      <c r="K1900" s="19" t="str">
        <f aca="false">IF(B1900="","",IF(ISNA(MATCH(B1900,Prodotti!$A$5:$A$504,0)),"Codice non trovato",IF(OR(C1900="",D1900=""),"Manca tipo o quantità",IF(C1900="Scarico",IF(SUMIFS($D$5:D1900,$B$5:B1900,B1900,$C$5:C1900,"Carico")-SUMIFS($D$5:D1900,$B$5:B1900,B1900,$C$5:C1900,"Scarico")&lt;0,"Giacenza insufficiente",""),""))))</f>
        <v/>
      </c>
    </row>
    <row r="1901" customFormat="false" ht="15" hidden="false" customHeight="false" outlineLevel="0" collapsed="false">
      <c r="A1901" s="18"/>
      <c r="B1901" s="12"/>
      <c r="C1901" s="13"/>
      <c r="D1901" s="13"/>
      <c r="E1901" s="12"/>
      <c r="F1901" s="14"/>
      <c r="G1901" s="12"/>
      <c r="H1901" s="19" t="str">
        <f aca="false">IF(B1901="","",IFERROR(INDEX(Prodotti!$B$5:$B$504,MATCH(B1901,Prodotti!$A$5:$A$504,0)),"Codice non trovato"))</f>
        <v/>
      </c>
      <c r="I1901" s="17" t="str">
        <f aca="false">IF(OR(D1901="",F1901=""),"",D1901*F1901)</f>
        <v/>
      </c>
      <c r="J1901" s="17" t="str">
        <f aca="false">IF(OR(C1901&lt;&gt;"Scarico",D1901="",F1901="",B1901=""),"",D1901*(F1901-IFERROR(INDEX(Prodotti!$F$5:$F$504,MATCH(B1901,Prodotti!$A$5:$A$504,0)),0)))</f>
        <v/>
      </c>
      <c r="K1901" s="19" t="str">
        <f aca="false">IF(B1901="","",IF(ISNA(MATCH(B1901,Prodotti!$A$5:$A$504,0)),"Codice non trovato",IF(OR(C1901="",D1901=""),"Manca tipo o quantità",IF(C1901="Scarico",IF(SUMIFS($D$5:D1901,$B$5:B1901,B1901,$C$5:C1901,"Carico")-SUMIFS($D$5:D1901,$B$5:B1901,B1901,$C$5:C1901,"Scarico")&lt;0,"Giacenza insufficiente",""),""))))</f>
        <v/>
      </c>
    </row>
    <row r="1902" customFormat="false" ht="15" hidden="false" customHeight="false" outlineLevel="0" collapsed="false">
      <c r="A1902" s="18"/>
      <c r="B1902" s="12"/>
      <c r="C1902" s="13"/>
      <c r="D1902" s="13"/>
      <c r="E1902" s="12"/>
      <c r="F1902" s="14"/>
      <c r="G1902" s="12"/>
      <c r="H1902" s="19" t="str">
        <f aca="false">IF(B1902="","",IFERROR(INDEX(Prodotti!$B$5:$B$504,MATCH(B1902,Prodotti!$A$5:$A$504,0)),"Codice non trovato"))</f>
        <v/>
      </c>
      <c r="I1902" s="17" t="str">
        <f aca="false">IF(OR(D1902="",F1902=""),"",D1902*F1902)</f>
        <v/>
      </c>
      <c r="J1902" s="17" t="str">
        <f aca="false">IF(OR(C1902&lt;&gt;"Scarico",D1902="",F1902="",B1902=""),"",D1902*(F1902-IFERROR(INDEX(Prodotti!$F$5:$F$504,MATCH(B1902,Prodotti!$A$5:$A$504,0)),0)))</f>
        <v/>
      </c>
      <c r="K1902" s="19" t="str">
        <f aca="false">IF(B1902="","",IF(ISNA(MATCH(B1902,Prodotti!$A$5:$A$504,0)),"Codice non trovato",IF(OR(C1902="",D1902=""),"Manca tipo o quantità",IF(C1902="Scarico",IF(SUMIFS($D$5:D1902,$B$5:B1902,B1902,$C$5:C1902,"Carico")-SUMIFS($D$5:D1902,$B$5:B1902,B1902,$C$5:C1902,"Scarico")&lt;0,"Giacenza insufficiente",""),""))))</f>
        <v/>
      </c>
    </row>
    <row r="1903" customFormat="false" ht="15" hidden="false" customHeight="false" outlineLevel="0" collapsed="false">
      <c r="A1903" s="18"/>
      <c r="B1903" s="12"/>
      <c r="C1903" s="13"/>
      <c r="D1903" s="13"/>
      <c r="E1903" s="12"/>
      <c r="F1903" s="14"/>
      <c r="G1903" s="12"/>
      <c r="H1903" s="19" t="str">
        <f aca="false">IF(B1903="","",IFERROR(INDEX(Prodotti!$B$5:$B$504,MATCH(B1903,Prodotti!$A$5:$A$504,0)),"Codice non trovato"))</f>
        <v/>
      </c>
      <c r="I1903" s="17" t="str">
        <f aca="false">IF(OR(D1903="",F1903=""),"",D1903*F1903)</f>
        <v/>
      </c>
      <c r="J1903" s="17" t="str">
        <f aca="false">IF(OR(C1903&lt;&gt;"Scarico",D1903="",F1903="",B1903=""),"",D1903*(F1903-IFERROR(INDEX(Prodotti!$F$5:$F$504,MATCH(B1903,Prodotti!$A$5:$A$504,0)),0)))</f>
        <v/>
      </c>
      <c r="K1903" s="19" t="str">
        <f aca="false">IF(B1903="","",IF(ISNA(MATCH(B1903,Prodotti!$A$5:$A$504,0)),"Codice non trovato",IF(OR(C1903="",D1903=""),"Manca tipo o quantità",IF(C1903="Scarico",IF(SUMIFS($D$5:D1903,$B$5:B1903,B1903,$C$5:C1903,"Carico")-SUMIFS($D$5:D1903,$B$5:B1903,B1903,$C$5:C1903,"Scarico")&lt;0,"Giacenza insufficiente",""),""))))</f>
        <v/>
      </c>
    </row>
    <row r="1904" customFormat="false" ht="15" hidden="false" customHeight="false" outlineLevel="0" collapsed="false">
      <c r="A1904" s="18"/>
      <c r="B1904" s="12"/>
      <c r="C1904" s="13"/>
      <c r="D1904" s="13"/>
      <c r="E1904" s="12"/>
      <c r="F1904" s="14"/>
      <c r="G1904" s="12"/>
      <c r="H1904" s="19" t="str">
        <f aca="false">IF(B1904="","",IFERROR(INDEX(Prodotti!$B$5:$B$504,MATCH(B1904,Prodotti!$A$5:$A$504,0)),"Codice non trovato"))</f>
        <v/>
      </c>
      <c r="I1904" s="17" t="str">
        <f aca="false">IF(OR(D1904="",F1904=""),"",D1904*F1904)</f>
        <v/>
      </c>
      <c r="J1904" s="17" t="str">
        <f aca="false">IF(OR(C1904&lt;&gt;"Scarico",D1904="",F1904="",B1904=""),"",D1904*(F1904-IFERROR(INDEX(Prodotti!$F$5:$F$504,MATCH(B1904,Prodotti!$A$5:$A$504,0)),0)))</f>
        <v/>
      </c>
      <c r="K1904" s="19" t="str">
        <f aca="false">IF(B1904="","",IF(ISNA(MATCH(B1904,Prodotti!$A$5:$A$504,0)),"Codice non trovato",IF(OR(C1904="",D1904=""),"Manca tipo o quantità",IF(C1904="Scarico",IF(SUMIFS($D$5:D1904,$B$5:B1904,B1904,$C$5:C1904,"Carico")-SUMIFS($D$5:D1904,$B$5:B1904,B1904,$C$5:C1904,"Scarico")&lt;0,"Giacenza insufficiente",""),""))))</f>
        <v/>
      </c>
    </row>
    <row r="1905" customFormat="false" ht="15" hidden="false" customHeight="false" outlineLevel="0" collapsed="false">
      <c r="A1905" s="18"/>
      <c r="B1905" s="12"/>
      <c r="C1905" s="13"/>
      <c r="D1905" s="13"/>
      <c r="E1905" s="12"/>
      <c r="F1905" s="14"/>
      <c r="G1905" s="12"/>
      <c r="H1905" s="19" t="str">
        <f aca="false">IF(B1905="","",IFERROR(INDEX(Prodotti!$B$5:$B$504,MATCH(B1905,Prodotti!$A$5:$A$504,0)),"Codice non trovato"))</f>
        <v/>
      </c>
      <c r="I1905" s="17" t="str">
        <f aca="false">IF(OR(D1905="",F1905=""),"",D1905*F1905)</f>
        <v/>
      </c>
      <c r="J1905" s="17" t="str">
        <f aca="false">IF(OR(C1905&lt;&gt;"Scarico",D1905="",F1905="",B1905=""),"",D1905*(F1905-IFERROR(INDEX(Prodotti!$F$5:$F$504,MATCH(B1905,Prodotti!$A$5:$A$504,0)),0)))</f>
        <v/>
      </c>
      <c r="K1905" s="19" t="str">
        <f aca="false">IF(B1905="","",IF(ISNA(MATCH(B1905,Prodotti!$A$5:$A$504,0)),"Codice non trovato",IF(OR(C1905="",D1905=""),"Manca tipo o quantità",IF(C1905="Scarico",IF(SUMIFS($D$5:D1905,$B$5:B1905,B1905,$C$5:C1905,"Carico")-SUMIFS($D$5:D1905,$B$5:B1905,B1905,$C$5:C1905,"Scarico")&lt;0,"Giacenza insufficiente",""),""))))</f>
        <v/>
      </c>
    </row>
    <row r="1906" customFormat="false" ht="15" hidden="false" customHeight="false" outlineLevel="0" collapsed="false">
      <c r="A1906" s="18"/>
      <c r="B1906" s="12"/>
      <c r="C1906" s="13"/>
      <c r="D1906" s="13"/>
      <c r="E1906" s="12"/>
      <c r="F1906" s="14"/>
      <c r="G1906" s="12"/>
      <c r="H1906" s="19" t="str">
        <f aca="false">IF(B1906="","",IFERROR(INDEX(Prodotti!$B$5:$B$504,MATCH(B1906,Prodotti!$A$5:$A$504,0)),"Codice non trovato"))</f>
        <v/>
      </c>
      <c r="I1906" s="17" t="str">
        <f aca="false">IF(OR(D1906="",F1906=""),"",D1906*F1906)</f>
        <v/>
      </c>
      <c r="J1906" s="17" t="str">
        <f aca="false">IF(OR(C1906&lt;&gt;"Scarico",D1906="",F1906="",B1906=""),"",D1906*(F1906-IFERROR(INDEX(Prodotti!$F$5:$F$504,MATCH(B1906,Prodotti!$A$5:$A$504,0)),0)))</f>
        <v/>
      </c>
      <c r="K1906" s="19" t="str">
        <f aca="false">IF(B1906="","",IF(ISNA(MATCH(B1906,Prodotti!$A$5:$A$504,0)),"Codice non trovato",IF(OR(C1906="",D1906=""),"Manca tipo o quantità",IF(C1906="Scarico",IF(SUMIFS($D$5:D1906,$B$5:B1906,B1906,$C$5:C1906,"Carico")-SUMIFS($D$5:D1906,$B$5:B1906,B1906,$C$5:C1906,"Scarico")&lt;0,"Giacenza insufficiente",""),""))))</f>
        <v/>
      </c>
    </row>
    <row r="1907" customFormat="false" ht="15" hidden="false" customHeight="false" outlineLevel="0" collapsed="false">
      <c r="A1907" s="18"/>
      <c r="B1907" s="12"/>
      <c r="C1907" s="13"/>
      <c r="D1907" s="13"/>
      <c r="E1907" s="12"/>
      <c r="F1907" s="14"/>
      <c r="G1907" s="12"/>
      <c r="H1907" s="19" t="str">
        <f aca="false">IF(B1907="","",IFERROR(INDEX(Prodotti!$B$5:$B$504,MATCH(B1907,Prodotti!$A$5:$A$504,0)),"Codice non trovato"))</f>
        <v/>
      </c>
      <c r="I1907" s="17" t="str">
        <f aca="false">IF(OR(D1907="",F1907=""),"",D1907*F1907)</f>
        <v/>
      </c>
      <c r="J1907" s="17" t="str">
        <f aca="false">IF(OR(C1907&lt;&gt;"Scarico",D1907="",F1907="",B1907=""),"",D1907*(F1907-IFERROR(INDEX(Prodotti!$F$5:$F$504,MATCH(B1907,Prodotti!$A$5:$A$504,0)),0)))</f>
        <v/>
      </c>
      <c r="K1907" s="19" t="str">
        <f aca="false">IF(B1907="","",IF(ISNA(MATCH(B1907,Prodotti!$A$5:$A$504,0)),"Codice non trovato",IF(OR(C1907="",D1907=""),"Manca tipo o quantità",IF(C1907="Scarico",IF(SUMIFS($D$5:D1907,$B$5:B1907,B1907,$C$5:C1907,"Carico")-SUMIFS($D$5:D1907,$B$5:B1907,B1907,$C$5:C1907,"Scarico")&lt;0,"Giacenza insufficiente",""),""))))</f>
        <v/>
      </c>
    </row>
    <row r="1908" customFormat="false" ht="15" hidden="false" customHeight="false" outlineLevel="0" collapsed="false">
      <c r="A1908" s="18"/>
      <c r="B1908" s="12"/>
      <c r="C1908" s="13"/>
      <c r="D1908" s="13"/>
      <c r="E1908" s="12"/>
      <c r="F1908" s="14"/>
      <c r="G1908" s="12"/>
      <c r="H1908" s="19" t="str">
        <f aca="false">IF(B1908="","",IFERROR(INDEX(Prodotti!$B$5:$B$504,MATCH(B1908,Prodotti!$A$5:$A$504,0)),"Codice non trovato"))</f>
        <v/>
      </c>
      <c r="I1908" s="17" t="str">
        <f aca="false">IF(OR(D1908="",F1908=""),"",D1908*F1908)</f>
        <v/>
      </c>
      <c r="J1908" s="17" t="str">
        <f aca="false">IF(OR(C1908&lt;&gt;"Scarico",D1908="",F1908="",B1908=""),"",D1908*(F1908-IFERROR(INDEX(Prodotti!$F$5:$F$504,MATCH(B1908,Prodotti!$A$5:$A$504,0)),0)))</f>
        <v/>
      </c>
      <c r="K1908" s="19" t="str">
        <f aca="false">IF(B1908="","",IF(ISNA(MATCH(B1908,Prodotti!$A$5:$A$504,0)),"Codice non trovato",IF(OR(C1908="",D1908=""),"Manca tipo o quantità",IF(C1908="Scarico",IF(SUMIFS($D$5:D1908,$B$5:B1908,B1908,$C$5:C1908,"Carico")-SUMIFS($D$5:D1908,$B$5:B1908,B1908,$C$5:C1908,"Scarico")&lt;0,"Giacenza insufficiente",""),""))))</f>
        <v/>
      </c>
    </row>
    <row r="1909" customFormat="false" ht="15" hidden="false" customHeight="false" outlineLevel="0" collapsed="false">
      <c r="A1909" s="18"/>
      <c r="B1909" s="12"/>
      <c r="C1909" s="13"/>
      <c r="D1909" s="13"/>
      <c r="E1909" s="12"/>
      <c r="F1909" s="14"/>
      <c r="G1909" s="12"/>
      <c r="H1909" s="19" t="str">
        <f aca="false">IF(B1909="","",IFERROR(INDEX(Prodotti!$B$5:$B$504,MATCH(B1909,Prodotti!$A$5:$A$504,0)),"Codice non trovato"))</f>
        <v/>
      </c>
      <c r="I1909" s="17" t="str">
        <f aca="false">IF(OR(D1909="",F1909=""),"",D1909*F1909)</f>
        <v/>
      </c>
      <c r="J1909" s="17" t="str">
        <f aca="false">IF(OR(C1909&lt;&gt;"Scarico",D1909="",F1909="",B1909=""),"",D1909*(F1909-IFERROR(INDEX(Prodotti!$F$5:$F$504,MATCH(B1909,Prodotti!$A$5:$A$504,0)),0)))</f>
        <v/>
      </c>
      <c r="K1909" s="19" t="str">
        <f aca="false">IF(B1909="","",IF(ISNA(MATCH(B1909,Prodotti!$A$5:$A$504,0)),"Codice non trovato",IF(OR(C1909="",D1909=""),"Manca tipo o quantità",IF(C1909="Scarico",IF(SUMIFS($D$5:D1909,$B$5:B1909,B1909,$C$5:C1909,"Carico")-SUMIFS($D$5:D1909,$B$5:B1909,B1909,$C$5:C1909,"Scarico")&lt;0,"Giacenza insufficiente",""),""))))</f>
        <v/>
      </c>
    </row>
    <row r="1910" customFormat="false" ht="15" hidden="false" customHeight="false" outlineLevel="0" collapsed="false">
      <c r="A1910" s="18"/>
      <c r="B1910" s="12"/>
      <c r="C1910" s="13"/>
      <c r="D1910" s="13"/>
      <c r="E1910" s="12"/>
      <c r="F1910" s="14"/>
      <c r="G1910" s="12"/>
      <c r="H1910" s="19" t="str">
        <f aca="false">IF(B1910="","",IFERROR(INDEX(Prodotti!$B$5:$B$504,MATCH(B1910,Prodotti!$A$5:$A$504,0)),"Codice non trovato"))</f>
        <v/>
      </c>
      <c r="I1910" s="17" t="str">
        <f aca="false">IF(OR(D1910="",F1910=""),"",D1910*F1910)</f>
        <v/>
      </c>
      <c r="J1910" s="17" t="str">
        <f aca="false">IF(OR(C1910&lt;&gt;"Scarico",D1910="",F1910="",B1910=""),"",D1910*(F1910-IFERROR(INDEX(Prodotti!$F$5:$F$504,MATCH(B1910,Prodotti!$A$5:$A$504,0)),0)))</f>
        <v/>
      </c>
      <c r="K1910" s="19" t="str">
        <f aca="false">IF(B1910="","",IF(ISNA(MATCH(B1910,Prodotti!$A$5:$A$504,0)),"Codice non trovato",IF(OR(C1910="",D1910=""),"Manca tipo o quantità",IF(C1910="Scarico",IF(SUMIFS($D$5:D1910,$B$5:B1910,B1910,$C$5:C1910,"Carico")-SUMIFS($D$5:D1910,$B$5:B1910,B1910,$C$5:C1910,"Scarico")&lt;0,"Giacenza insufficiente",""),""))))</f>
        <v/>
      </c>
    </row>
    <row r="1911" customFormat="false" ht="15" hidden="false" customHeight="false" outlineLevel="0" collapsed="false">
      <c r="A1911" s="18"/>
      <c r="B1911" s="12"/>
      <c r="C1911" s="13"/>
      <c r="D1911" s="13"/>
      <c r="E1911" s="12"/>
      <c r="F1911" s="14"/>
      <c r="G1911" s="12"/>
      <c r="H1911" s="19" t="str">
        <f aca="false">IF(B1911="","",IFERROR(INDEX(Prodotti!$B$5:$B$504,MATCH(B1911,Prodotti!$A$5:$A$504,0)),"Codice non trovato"))</f>
        <v/>
      </c>
      <c r="I1911" s="17" t="str">
        <f aca="false">IF(OR(D1911="",F1911=""),"",D1911*F1911)</f>
        <v/>
      </c>
      <c r="J1911" s="17" t="str">
        <f aca="false">IF(OR(C1911&lt;&gt;"Scarico",D1911="",F1911="",B1911=""),"",D1911*(F1911-IFERROR(INDEX(Prodotti!$F$5:$F$504,MATCH(B1911,Prodotti!$A$5:$A$504,0)),0)))</f>
        <v/>
      </c>
      <c r="K1911" s="19" t="str">
        <f aca="false">IF(B1911="","",IF(ISNA(MATCH(B1911,Prodotti!$A$5:$A$504,0)),"Codice non trovato",IF(OR(C1911="",D1911=""),"Manca tipo o quantità",IF(C1911="Scarico",IF(SUMIFS($D$5:D1911,$B$5:B1911,B1911,$C$5:C1911,"Carico")-SUMIFS($D$5:D1911,$B$5:B1911,B1911,$C$5:C1911,"Scarico")&lt;0,"Giacenza insufficiente",""),""))))</f>
        <v/>
      </c>
    </row>
    <row r="1912" customFormat="false" ht="15" hidden="false" customHeight="false" outlineLevel="0" collapsed="false">
      <c r="A1912" s="18"/>
      <c r="B1912" s="12"/>
      <c r="C1912" s="13"/>
      <c r="D1912" s="13"/>
      <c r="E1912" s="12"/>
      <c r="F1912" s="14"/>
      <c r="G1912" s="12"/>
      <c r="H1912" s="19" t="str">
        <f aca="false">IF(B1912="","",IFERROR(INDEX(Prodotti!$B$5:$B$504,MATCH(B1912,Prodotti!$A$5:$A$504,0)),"Codice non trovato"))</f>
        <v/>
      </c>
      <c r="I1912" s="17" t="str">
        <f aca="false">IF(OR(D1912="",F1912=""),"",D1912*F1912)</f>
        <v/>
      </c>
      <c r="J1912" s="17" t="str">
        <f aca="false">IF(OR(C1912&lt;&gt;"Scarico",D1912="",F1912="",B1912=""),"",D1912*(F1912-IFERROR(INDEX(Prodotti!$F$5:$F$504,MATCH(B1912,Prodotti!$A$5:$A$504,0)),0)))</f>
        <v/>
      </c>
      <c r="K1912" s="19" t="str">
        <f aca="false">IF(B1912="","",IF(ISNA(MATCH(B1912,Prodotti!$A$5:$A$504,0)),"Codice non trovato",IF(OR(C1912="",D1912=""),"Manca tipo o quantità",IF(C1912="Scarico",IF(SUMIFS($D$5:D1912,$B$5:B1912,B1912,$C$5:C1912,"Carico")-SUMIFS($D$5:D1912,$B$5:B1912,B1912,$C$5:C1912,"Scarico")&lt;0,"Giacenza insufficiente",""),""))))</f>
        <v/>
      </c>
    </row>
    <row r="1913" customFormat="false" ht="15" hidden="false" customHeight="false" outlineLevel="0" collapsed="false">
      <c r="A1913" s="18"/>
      <c r="B1913" s="12"/>
      <c r="C1913" s="13"/>
      <c r="D1913" s="13"/>
      <c r="E1913" s="12"/>
      <c r="F1913" s="14"/>
      <c r="G1913" s="12"/>
      <c r="H1913" s="19" t="str">
        <f aca="false">IF(B1913="","",IFERROR(INDEX(Prodotti!$B$5:$B$504,MATCH(B1913,Prodotti!$A$5:$A$504,0)),"Codice non trovato"))</f>
        <v/>
      </c>
      <c r="I1913" s="17" t="str">
        <f aca="false">IF(OR(D1913="",F1913=""),"",D1913*F1913)</f>
        <v/>
      </c>
      <c r="J1913" s="17" t="str">
        <f aca="false">IF(OR(C1913&lt;&gt;"Scarico",D1913="",F1913="",B1913=""),"",D1913*(F1913-IFERROR(INDEX(Prodotti!$F$5:$F$504,MATCH(B1913,Prodotti!$A$5:$A$504,0)),0)))</f>
        <v/>
      </c>
      <c r="K1913" s="19" t="str">
        <f aca="false">IF(B1913="","",IF(ISNA(MATCH(B1913,Prodotti!$A$5:$A$504,0)),"Codice non trovato",IF(OR(C1913="",D1913=""),"Manca tipo o quantità",IF(C1913="Scarico",IF(SUMIFS($D$5:D1913,$B$5:B1913,B1913,$C$5:C1913,"Carico")-SUMIFS($D$5:D1913,$B$5:B1913,B1913,$C$5:C1913,"Scarico")&lt;0,"Giacenza insufficiente",""),""))))</f>
        <v/>
      </c>
    </row>
    <row r="1914" customFormat="false" ht="15" hidden="false" customHeight="false" outlineLevel="0" collapsed="false">
      <c r="A1914" s="18"/>
      <c r="B1914" s="12"/>
      <c r="C1914" s="13"/>
      <c r="D1914" s="13"/>
      <c r="E1914" s="12"/>
      <c r="F1914" s="14"/>
      <c r="G1914" s="12"/>
      <c r="H1914" s="19" t="str">
        <f aca="false">IF(B1914="","",IFERROR(INDEX(Prodotti!$B$5:$B$504,MATCH(B1914,Prodotti!$A$5:$A$504,0)),"Codice non trovato"))</f>
        <v/>
      </c>
      <c r="I1914" s="17" t="str">
        <f aca="false">IF(OR(D1914="",F1914=""),"",D1914*F1914)</f>
        <v/>
      </c>
      <c r="J1914" s="17" t="str">
        <f aca="false">IF(OR(C1914&lt;&gt;"Scarico",D1914="",F1914="",B1914=""),"",D1914*(F1914-IFERROR(INDEX(Prodotti!$F$5:$F$504,MATCH(B1914,Prodotti!$A$5:$A$504,0)),0)))</f>
        <v/>
      </c>
      <c r="K1914" s="19" t="str">
        <f aca="false">IF(B1914="","",IF(ISNA(MATCH(B1914,Prodotti!$A$5:$A$504,0)),"Codice non trovato",IF(OR(C1914="",D1914=""),"Manca tipo o quantità",IF(C1914="Scarico",IF(SUMIFS($D$5:D1914,$B$5:B1914,B1914,$C$5:C1914,"Carico")-SUMIFS($D$5:D1914,$B$5:B1914,B1914,$C$5:C1914,"Scarico")&lt;0,"Giacenza insufficiente",""),""))))</f>
        <v/>
      </c>
    </row>
    <row r="1915" customFormat="false" ht="15" hidden="false" customHeight="false" outlineLevel="0" collapsed="false">
      <c r="A1915" s="18"/>
      <c r="B1915" s="12"/>
      <c r="C1915" s="13"/>
      <c r="D1915" s="13"/>
      <c r="E1915" s="12"/>
      <c r="F1915" s="14"/>
      <c r="G1915" s="12"/>
      <c r="H1915" s="19" t="str">
        <f aca="false">IF(B1915="","",IFERROR(INDEX(Prodotti!$B$5:$B$504,MATCH(B1915,Prodotti!$A$5:$A$504,0)),"Codice non trovato"))</f>
        <v/>
      </c>
      <c r="I1915" s="17" t="str">
        <f aca="false">IF(OR(D1915="",F1915=""),"",D1915*F1915)</f>
        <v/>
      </c>
      <c r="J1915" s="17" t="str">
        <f aca="false">IF(OR(C1915&lt;&gt;"Scarico",D1915="",F1915="",B1915=""),"",D1915*(F1915-IFERROR(INDEX(Prodotti!$F$5:$F$504,MATCH(B1915,Prodotti!$A$5:$A$504,0)),0)))</f>
        <v/>
      </c>
      <c r="K1915" s="19" t="str">
        <f aca="false">IF(B1915="","",IF(ISNA(MATCH(B1915,Prodotti!$A$5:$A$504,0)),"Codice non trovato",IF(OR(C1915="",D1915=""),"Manca tipo o quantità",IF(C1915="Scarico",IF(SUMIFS($D$5:D1915,$B$5:B1915,B1915,$C$5:C1915,"Carico")-SUMIFS($D$5:D1915,$B$5:B1915,B1915,$C$5:C1915,"Scarico")&lt;0,"Giacenza insufficiente",""),""))))</f>
        <v/>
      </c>
    </row>
    <row r="1916" customFormat="false" ht="15" hidden="false" customHeight="false" outlineLevel="0" collapsed="false">
      <c r="A1916" s="18"/>
      <c r="B1916" s="12"/>
      <c r="C1916" s="13"/>
      <c r="D1916" s="13"/>
      <c r="E1916" s="12"/>
      <c r="F1916" s="14"/>
      <c r="G1916" s="12"/>
      <c r="H1916" s="19" t="str">
        <f aca="false">IF(B1916="","",IFERROR(INDEX(Prodotti!$B$5:$B$504,MATCH(B1916,Prodotti!$A$5:$A$504,0)),"Codice non trovato"))</f>
        <v/>
      </c>
      <c r="I1916" s="17" t="str">
        <f aca="false">IF(OR(D1916="",F1916=""),"",D1916*F1916)</f>
        <v/>
      </c>
      <c r="J1916" s="17" t="str">
        <f aca="false">IF(OR(C1916&lt;&gt;"Scarico",D1916="",F1916="",B1916=""),"",D1916*(F1916-IFERROR(INDEX(Prodotti!$F$5:$F$504,MATCH(B1916,Prodotti!$A$5:$A$504,0)),0)))</f>
        <v/>
      </c>
      <c r="K1916" s="19" t="str">
        <f aca="false">IF(B1916="","",IF(ISNA(MATCH(B1916,Prodotti!$A$5:$A$504,0)),"Codice non trovato",IF(OR(C1916="",D1916=""),"Manca tipo o quantità",IF(C1916="Scarico",IF(SUMIFS($D$5:D1916,$B$5:B1916,B1916,$C$5:C1916,"Carico")-SUMIFS($D$5:D1916,$B$5:B1916,B1916,$C$5:C1916,"Scarico")&lt;0,"Giacenza insufficiente",""),""))))</f>
        <v/>
      </c>
    </row>
    <row r="1917" customFormat="false" ht="15" hidden="false" customHeight="false" outlineLevel="0" collapsed="false">
      <c r="A1917" s="18"/>
      <c r="B1917" s="12"/>
      <c r="C1917" s="13"/>
      <c r="D1917" s="13"/>
      <c r="E1917" s="12"/>
      <c r="F1917" s="14"/>
      <c r="G1917" s="12"/>
      <c r="H1917" s="19" t="str">
        <f aca="false">IF(B1917="","",IFERROR(INDEX(Prodotti!$B$5:$B$504,MATCH(B1917,Prodotti!$A$5:$A$504,0)),"Codice non trovato"))</f>
        <v/>
      </c>
      <c r="I1917" s="17" t="str">
        <f aca="false">IF(OR(D1917="",F1917=""),"",D1917*F1917)</f>
        <v/>
      </c>
      <c r="J1917" s="17" t="str">
        <f aca="false">IF(OR(C1917&lt;&gt;"Scarico",D1917="",F1917="",B1917=""),"",D1917*(F1917-IFERROR(INDEX(Prodotti!$F$5:$F$504,MATCH(B1917,Prodotti!$A$5:$A$504,0)),0)))</f>
        <v/>
      </c>
      <c r="K1917" s="19" t="str">
        <f aca="false">IF(B1917="","",IF(ISNA(MATCH(B1917,Prodotti!$A$5:$A$504,0)),"Codice non trovato",IF(OR(C1917="",D1917=""),"Manca tipo o quantità",IF(C1917="Scarico",IF(SUMIFS($D$5:D1917,$B$5:B1917,B1917,$C$5:C1917,"Carico")-SUMIFS($D$5:D1917,$B$5:B1917,B1917,$C$5:C1917,"Scarico")&lt;0,"Giacenza insufficiente",""),""))))</f>
        <v/>
      </c>
    </row>
    <row r="1918" customFormat="false" ht="15" hidden="false" customHeight="false" outlineLevel="0" collapsed="false">
      <c r="A1918" s="18"/>
      <c r="B1918" s="12"/>
      <c r="C1918" s="13"/>
      <c r="D1918" s="13"/>
      <c r="E1918" s="12"/>
      <c r="F1918" s="14"/>
      <c r="G1918" s="12"/>
      <c r="H1918" s="19" t="str">
        <f aca="false">IF(B1918="","",IFERROR(INDEX(Prodotti!$B$5:$B$504,MATCH(B1918,Prodotti!$A$5:$A$504,0)),"Codice non trovato"))</f>
        <v/>
      </c>
      <c r="I1918" s="17" t="str">
        <f aca="false">IF(OR(D1918="",F1918=""),"",D1918*F1918)</f>
        <v/>
      </c>
      <c r="J1918" s="17" t="str">
        <f aca="false">IF(OR(C1918&lt;&gt;"Scarico",D1918="",F1918="",B1918=""),"",D1918*(F1918-IFERROR(INDEX(Prodotti!$F$5:$F$504,MATCH(B1918,Prodotti!$A$5:$A$504,0)),0)))</f>
        <v/>
      </c>
      <c r="K1918" s="19" t="str">
        <f aca="false">IF(B1918="","",IF(ISNA(MATCH(B1918,Prodotti!$A$5:$A$504,0)),"Codice non trovato",IF(OR(C1918="",D1918=""),"Manca tipo o quantità",IF(C1918="Scarico",IF(SUMIFS($D$5:D1918,$B$5:B1918,B1918,$C$5:C1918,"Carico")-SUMIFS($D$5:D1918,$B$5:B1918,B1918,$C$5:C1918,"Scarico")&lt;0,"Giacenza insufficiente",""),""))))</f>
        <v/>
      </c>
    </row>
    <row r="1919" customFormat="false" ht="15" hidden="false" customHeight="false" outlineLevel="0" collapsed="false">
      <c r="A1919" s="18"/>
      <c r="B1919" s="12"/>
      <c r="C1919" s="13"/>
      <c r="D1919" s="13"/>
      <c r="E1919" s="12"/>
      <c r="F1919" s="14"/>
      <c r="G1919" s="12"/>
      <c r="H1919" s="19" t="str">
        <f aca="false">IF(B1919="","",IFERROR(INDEX(Prodotti!$B$5:$B$504,MATCH(B1919,Prodotti!$A$5:$A$504,0)),"Codice non trovato"))</f>
        <v/>
      </c>
      <c r="I1919" s="17" t="str">
        <f aca="false">IF(OR(D1919="",F1919=""),"",D1919*F1919)</f>
        <v/>
      </c>
      <c r="J1919" s="17" t="str">
        <f aca="false">IF(OR(C1919&lt;&gt;"Scarico",D1919="",F1919="",B1919=""),"",D1919*(F1919-IFERROR(INDEX(Prodotti!$F$5:$F$504,MATCH(B1919,Prodotti!$A$5:$A$504,0)),0)))</f>
        <v/>
      </c>
      <c r="K1919" s="19" t="str">
        <f aca="false">IF(B1919="","",IF(ISNA(MATCH(B1919,Prodotti!$A$5:$A$504,0)),"Codice non trovato",IF(OR(C1919="",D1919=""),"Manca tipo o quantità",IF(C1919="Scarico",IF(SUMIFS($D$5:D1919,$B$5:B1919,B1919,$C$5:C1919,"Carico")-SUMIFS($D$5:D1919,$B$5:B1919,B1919,$C$5:C1919,"Scarico")&lt;0,"Giacenza insufficiente",""),""))))</f>
        <v/>
      </c>
    </row>
    <row r="1920" customFormat="false" ht="15" hidden="false" customHeight="false" outlineLevel="0" collapsed="false">
      <c r="A1920" s="18"/>
      <c r="B1920" s="12"/>
      <c r="C1920" s="13"/>
      <c r="D1920" s="13"/>
      <c r="E1920" s="12"/>
      <c r="F1920" s="14"/>
      <c r="G1920" s="12"/>
      <c r="H1920" s="19" t="str">
        <f aca="false">IF(B1920="","",IFERROR(INDEX(Prodotti!$B$5:$B$504,MATCH(B1920,Prodotti!$A$5:$A$504,0)),"Codice non trovato"))</f>
        <v/>
      </c>
      <c r="I1920" s="17" t="str">
        <f aca="false">IF(OR(D1920="",F1920=""),"",D1920*F1920)</f>
        <v/>
      </c>
      <c r="J1920" s="17" t="str">
        <f aca="false">IF(OR(C1920&lt;&gt;"Scarico",D1920="",F1920="",B1920=""),"",D1920*(F1920-IFERROR(INDEX(Prodotti!$F$5:$F$504,MATCH(B1920,Prodotti!$A$5:$A$504,0)),0)))</f>
        <v/>
      </c>
      <c r="K1920" s="19" t="str">
        <f aca="false">IF(B1920="","",IF(ISNA(MATCH(B1920,Prodotti!$A$5:$A$504,0)),"Codice non trovato",IF(OR(C1920="",D1920=""),"Manca tipo o quantità",IF(C1920="Scarico",IF(SUMIFS($D$5:D1920,$B$5:B1920,B1920,$C$5:C1920,"Carico")-SUMIFS($D$5:D1920,$B$5:B1920,B1920,$C$5:C1920,"Scarico")&lt;0,"Giacenza insufficiente",""),""))))</f>
        <v/>
      </c>
    </row>
    <row r="1921" customFormat="false" ht="15" hidden="false" customHeight="false" outlineLevel="0" collapsed="false">
      <c r="A1921" s="18"/>
      <c r="B1921" s="12"/>
      <c r="C1921" s="13"/>
      <c r="D1921" s="13"/>
      <c r="E1921" s="12"/>
      <c r="F1921" s="14"/>
      <c r="G1921" s="12"/>
      <c r="H1921" s="19" t="str">
        <f aca="false">IF(B1921="","",IFERROR(INDEX(Prodotti!$B$5:$B$504,MATCH(B1921,Prodotti!$A$5:$A$504,0)),"Codice non trovato"))</f>
        <v/>
      </c>
      <c r="I1921" s="17" t="str">
        <f aca="false">IF(OR(D1921="",F1921=""),"",D1921*F1921)</f>
        <v/>
      </c>
      <c r="J1921" s="17" t="str">
        <f aca="false">IF(OR(C1921&lt;&gt;"Scarico",D1921="",F1921="",B1921=""),"",D1921*(F1921-IFERROR(INDEX(Prodotti!$F$5:$F$504,MATCH(B1921,Prodotti!$A$5:$A$504,0)),0)))</f>
        <v/>
      </c>
      <c r="K1921" s="19" t="str">
        <f aca="false">IF(B1921="","",IF(ISNA(MATCH(B1921,Prodotti!$A$5:$A$504,0)),"Codice non trovato",IF(OR(C1921="",D1921=""),"Manca tipo o quantità",IF(C1921="Scarico",IF(SUMIFS($D$5:D1921,$B$5:B1921,B1921,$C$5:C1921,"Carico")-SUMIFS($D$5:D1921,$B$5:B1921,B1921,$C$5:C1921,"Scarico")&lt;0,"Giacenza insufficiente",""),""))))</f>
        <v/>
      </c>
    </row>
    <row r="1922" customFormat="false" ht="15" hidden="false" customHeight="false" outlineLevel="0" collapsed="false">
      <c r="A1922" s="18"/>
      <c r="B1922" s="12"/>
      <c r="C1922" s="13"/>
      <c r="D1922" s="13"/>
      <c r="E1922" s="12"/>
      <c r="F1922" s="14"/>
      <c r="G1922" s="12"/>
      <c r="H1922" s="19" t="str">
        <f aca="false">IF(B1922="","",IFERROR(INDEX(Prodotti!$B$5:$B$504,MATCH(B1922,Prodotti!$A$5:$A$504,0)),"Codice non trovato"))</f>
        <v/>
      </c>
      <c r="I1922" s="17" t="str">
        <f aca="false">IF(OR(D1922="",F1922=""),"",D1922*F1922)</f>
        <v/>
      </c>
      <c r="J1922" s="17" t="str">
        <f aca="false">IF(OR(C1922&lt;&gt;"Scarico",D1922="",F1922="",B1922=""),"",D1922*(F1922-IFERROR(INDEX(Prodotti!$F$5:$F$504,MATCH(B1922,Prodotti!$A$5:$A$504,0)),0)))</f>
        <v/>
      </c>
      <c r="K1922" s="19" t="str">
        <f aca="false">IF(B1922="","",IF(ISNA(MATCH(B1922,Prodotti!$A$5:$A$504,0)),"Codice non trovato",IF(OR(C1922="",D1922=""),"Manca tipo o quantità",IF(C1922="Scarico",IF(SUMIFS($D$5:D1922,$B$5:B1922,B1922,$C$5:C1922,"Carico")-SUMIFS($D$5:D1922,$B$5:B1922,B1922,$C$5:C1922,"Scarico")&lt;0,"Giacenza insufficiente",""),""))))</f>
        <v/>
      </c>
    </row>
    <row r="1923" customFormat="false" ht="15" hidden="false" customHeight="false" outlineLevel="0" collapsed="false">
      <c r="A1923" s="18"/>
      <c r="B1923" s="12"/>
      <c r="C1923" s="13"/>
      <c r="D1923" s="13"/>
      <c r="E1923" s="12"/>
      <c r="F1923" s="14"/>
      <c r="G1923" s="12"/>
      <c r="H1923" s="19" t="str">
        <f aca="false">IF(B1923="","",IFERROR(INDEX(Prodotti!$B$5:$B$504,MATCH(B1923,Prodotti!$A$5:$A$504,0)),"Codice non trovato"))</f>
        <v/>
      </c>
      <c r="I1923" s="17" t="str">
        <f aca="false">IF(OR(D1923="",F1923=""),"",D1923*F1923)</f>
        <v/>
      </c>
      <c r="J1923" s="17" t="str">
        <f aca="false">IF(OR(C1923&lt;&gt;"Scarico",D1923="",F1923="",B1923=""),"",D1923*(F1923-IFERROR(INDEX(Prodotti!$F$5:$F$504,MATCH(B1923,Prodotti!$A$5:$A$504,0)),0)))</f>
        <v/>
      </c>
      <c r="K1923" s="19" t="str">
        <f aca="false">IF(B1923="","",IF(ISNA(MATCH(B1923,Prodotti!$A$5:$A$504,0)),"Codice non trovato",IF(OR(C1923="",D1923=""),"Manca tipo o quantità",IF(C1923="Scarico",IF(SUMIFS($D$5:D1923,$B$5:B1923,B1923,$C$5:C1923,"Carico")-SUMIFS($D$5:D1923,$B$5:B1923,B1923,$C$5:C1923,"Scarico")&lt;0,"Giacenza insufficiente",""),""))))</f>
        <v/>
      </c>
    </row>
    <row r="1924" customFormat="false" ht="15" hidden="false" customHeight="false" outlineLevel="0" collapsed="false">
      <c r="A1924" s="18"/>
      <c r="B1924" s="12"/>
      <c r="C1924" s="13"/>
      <c r="D1924" s="13"/>
      <c r="E1924" s="12"/>
      <c r="F1924" s="14"/>
      <c r="G1924" s="12"/>
      <c r="H1924" s="19" t="str">
        <f aca="false">IF(B1924="","",IFERROR(INDEX(Prodotti!$B$5:$B$504,MATCH(B1924,Prodotti!$A$5:$A$504,0)),"Codice non trovato"))</f>
        <v/>
      </c>
      <c r="I1924" s="17" t="str">
        <f aca="false">IF(OR(D1924="",F1924=""),"",D1924*F1924)</f>
        <v/>
      </c>
      <c r="J1924" s="17" t="str">
        <f aca="false">IF(OR(C1924&lt;&gt;"Scarico",D1924="",F1924="",B1924=""),"",D1924*(F1924-IFERROR(INDEX(Prodotti!$F$5:$F$504,MATCH(B1924,Prodotti!$A$5:$A$504,0)),0)))</f>
        <v/>
      </c>
      <c r="K1924" s="19" t="str">
        <f aca="false">IF(B1924="","",IF(ISNA(MATCH(B1924,Prodotti!$A$5:$A$504,0)),"Codice non trovato",IF(OR(C1924="",D1924=""),"Manca tipo o quantità",IF(C1924="Scarico",IF(SUMIFS($D$5:D1924,$B$5:B1924,B1924,$C$5:C1924,"Carico")-SUMIFS($D$5:D1924,$B$5:B1924,B1924,$C$5:C1924,"Scarico")&lt;0,"Giacenza insufficiente",""),""))))</f>
        <v/>
      </c>
    </row>
    <row r="1925" customFormat="false" ht="15" hidden="false" customHeight="false" outlineLevel="0" collapsed="false">
      <c r="A1925" s="18"/>
      <c r="B1925" s="12"/>
      <c r="C1925" s="13"/>
      <c r="D1925" s="13"/>
      <c r="E1925" s="12"/>
      <c r="F1925" s="14"/>
      <c r="G1925" s="12"/>
      <c r="H1925" s="19" t="str">
        <f aca="false">IF(B1925="","",IFERROR(INDEX(Prodotti!$B$5:$B$504,MATCH(B1925,Prodotti!$A$5:$A$504,0)),"Codice non trovato"))</f>
        <v/>
      </c>
      <c r="I1925" s="17" t="str">
        <f aca="false">IF(OR(D1925="",F1925=""),"",D1925*F1925)</f>
        <v/>
      </c>
      <c r="J1925" s="17" t="str">
        <f aca="false">IF(OR(C1925&lt;&gt;"Scarico",D1925="",F1925="",B1925=""),"",D1925*(F1925-IFERROR(INDEX(Prodotti!$F$5:$F$504,MATCH(B1925,Prodotti!$A$5:$A$504,0)),0)))</f>
        <v/>
      </c>
      <c r="K1925" s="19" t="str">
        <f aca="false">IF(B1925="","",IF(ISNA(MATCH(B1925,Prodotti!$A$5:$A$504,0)),"Codice non trovato",IF(OR(C1925="",D1925=""),"Manca tipo o quantità",IF(C1925="Scarico",IF(SUMIFS($D$5:D1925,$B$5:B1925,B1925,$C$5:C1925,"Carico")-SUMIFS($D$5:D1925,$B$5:B1925,B1925,$C$5:C1925,"Scarico")&lt;0,"Giacenza insufficiente",""),""))))</f>
        <v/>
      </c>
    </row>
    <row r="1926" customFormat="false" ht="15" hidden="false" customHeight="false" outlineLevel="0" collapsed="false">
      <c r="A1926" s="18"/>
      <c r="B1926" s="12"/>
      <c r="C1926" s="13"/>
      <c r="D1926" s="13"/>
      <c r="E1926" s="12"/>
      <c r="F1926" s="14"/>
      <c r="G1926" s="12"/>
      <c r="H1926" s="19" t="str">
        <f aca="false">IF(B1926="","",IFERROR(INDEX(Prodotti!$B$5:$B$504,MATCH(B1926,Prodotti!$A$5:$A$504,0)),"Codice non trovato"))</f>
        <v/>
      </c>
      <c r="I1926" s="17" t="str">
        <f aca="false">IF(OR(D1926="",F1926=""),"",D1926*F1926)</f>
        <v/>
      </c>
      <c r="J1926" s="17" t="str">
        <f aca="false">IF(OR(C1926&lt;&gt;"Scarico",D1926="",F1926="",B1926=""),"",D1926*(F1926-IFERROR(INDEX(Prodotti!$F$5:$F$504,MATCH(B1926,Prodotti!$A$5:$A$504,0)),0)))</f>
        <v/>
      </c>
      <c r="K1926" s="19" t="str">
        <f aca="false">IF(B1926="","",IF(ISNA(MATCH(B1926,Prodotti!$A$5:$A$504,0)),"Codice non trovato",IF(OR(C1926="",D1926=""),"Manca tipo o quantità",IF(C1926="Scarico",IF(SUMIFS($D$5:D1926,$B$5:B1926,B1926,$C$5:C1926,"Carico")-SUMIFS($D$5:D1926,$B$5:B1926,B1926,$C$5:C1926,"Scarico")&lt;0,"Giacenza insufficiente",""),""))))</f>
        <v/>
      </c>
    </row>
    <row r="1927" customFormat="false" ht="15" hidden="false" customHeight="false" outlineLevel="0" collapsed="false">
      <c r="A1927" s="18"/>
      <c r="B1927" s="12"/>
      <c r="C1927" s="13"/>
      <c r="D1927" s="13"/>
      <c r="E1927" s="12"/>
      <c r="F1927" s="14"/>
      <c r="G1927" s="12"/>
      <c r="H1927" s="19" t="str">
        <f aca="false">IF(B1927="","",IFERROR(INDEX(Prodotti!$B$5:$B$504,MATCH(B1927,Prodotti!$A$5:$A$504,0)),"Codice non trovato"))</f>
        <v/>
      </c>
      <c r="I1927" s="17" t="str">
        <f aca="false">IF(OR(D1927="",F1927=""),"",D1927*F1927)</f>
        <v/>
      </c>
      <c r="J1927" s="17" t="str">
        <f aca="false">IF(OR(C1927&lt;&gt;"Scarico",D1927="",F1927="",B1927=""),"",D1927*(F1927-IFERROR(INDEX(Prodotti!$F$5:$F$504,MATCH(B1927,Prodotti!$A$5:$A$504,0)),0)))</f>
        <v/>
      </c>
      <c r="K1927" s="19" t="str">
        <f aca="false">IF(B1927="","",IF(ISNA(MATCH(B1927,Prodotti!$A$5:$A$504,0)),"Codice non trovato",IF(OR(C1927="",D1927=""),"Manca tipo o quantità",IF(C1927="Scarico",IF(SUMIFS($D$5:D1927,$B$5:B1927,B1927,$C$5:C1927,"Carico")-SUMIFS($D$5:D1927,$B$5:B1927,B1927,$C$5:C1927,"Scarico")&lt;0,"Giacenza insufficiente",""),""))))</f>
        <v/>
      </c>
    </row>
    <row r="1928" customFormat="false" ht="15" hidden="false" customHeight="false" outlineLevel="0" collapsed="false">
      <c r="A1928" s="18"/>
      <c r="B1928" s="12"/>
      <c r="C1928" s="13"/>
      <c r="D1928" s="13"/>
      <c r="E1928" s="12"/>
      <c r="F1928" s="14"/>
      <c r="G1928" s="12"/>
      <c r="H1928" s="19" t="str">
        <f aca="false">IF(B1928="","",IFERROR(INDEX(Prodotti!$B$5:$B$504,MATCH(B1928,Prodotti!$A$5:$A$504,0)),"Codice non trovato"))</f>
        <v/>
      </c>
      <c r="I1928" s="17" t="str">
        <f aca="false">IF(OR(D1928="",F1928=""),"",D1928*F1928)</f>
        <v/>
      </c>
      <c r="J1928" s="17" t="str">
        <f aca="false">IF(OR(C1928&lt;&gt;"Scarico",D1928="",F1928="",B1928=""),"",D1928*(F1928-IFERROR(INDEX(Prodotti!$F$5:$F$504,MATCH(B1928,Prodotti!$A$5:$A$504,0)),0)))</f>
        <v/>
      </c>
      <c r="K1928" s="19" t="str">
        <f aca="false">IF(B1928="","",IF(ISNA(MATCH(B1928,Prodotti!$A$5:$A$504,0)),"Codice non trovato",IF(OR(C1928="",D1928=""),"Manca tipo o quantità",IF(C1928="Scarico",IF(SUMIFS($D$5:D1928,$B$5:B1928,B1928,$C$5:C1928,"Carico")-SUMIFS($D$5:D1928,$B$5:B1928,B1928,$C$5:C1928,"Scarico")&lt;0,"Giacenza insufficiente",""),""))))</f>
        <v/>
      </c>
    </row>
    <row r="1929" customFormat="false" ht="15" hidden="false" customHeight="false" outlineLevel="0" collapsed="false">
      <c r="A1929" s="18"/>
      <c r="B1929" s="12"/>
      <c r="C1929" s="13"/>
      <c r="D1929" s="13"/>
      <c r="E1929" s="12"/>
      <c r="F1929" s="14"/>
      <c r="G1929" s="12"/>
      <c r="H1929" s="19" t="str">
        <f aca="false">IF(B1929="","",IFERROR(INDEX(Prodotti!$B$5:$B$504,MATCH(B1929,Prodotti!$A$5:$A$504,0)),"Codice non trovato"))</f>
        <v/>
      </c>
      <c r="I1929" s="17" t="str">
        <f aca="false">IF(OR(D1929="",F1929=""),"",D1929*F1929)</f>
        <v/>
      </c>
      <c r="J1929" s="17" t="str">
        <f aca="false">IF(OR(C1929&lt;&gt;"Scarico",D1929="",F1929="",B1929=""),"",D1929*(F1929-IFERROR(INDEX(Prodotti!$F$5:$F$504,MATCH(B1929,Prodotti!$A$5:$A$504,0)),0)))</f>
        <v/>
      </c>
      <c r="K1929" s="19" t="str">
        <f aca="false">IF(B1929="","",IF(ISNA(MATCH(B1929,Prodotti!$A$5:$A$504,0)),"Codice non trovato",IF(OR(C1929="",D1929=""),"Manca tipo o quantità",IF(C1929="Scarico",IF(SUMIFS($D$5:D1929,$B$5:B1929,B1929,$C$5:C1929,"Carico")-SUMIFS($D$5:D1929,$B$5:B1929,B1929,$C$5:C1929,"Scarico")&lt;0,"Giacenza insufficiente",""),""))))</f>
        <v/>
      </c>
    </row>
    <row r="1930" customFormat="false" ht="15" hidden="false" customHeight="false" outlineLevel="0" collapsed="false">
      <c r="A1930" s="18"/>
      <c r="B1930" s="12"/>
      <c r="C1930" s="13"/>
      <c r="D1930" s="13"/>
      <c r="E1930" s="12"/>
      <c r="F1930" s="14"/>
      <c r="G1930" s="12"/>
      <c r="H1930" s="19" t="str">
        <f aca="false">IF(B1930="","",IFERROR(INDEX(Prodotti!$B$5:$B$504,MATCH(B1930,Prodotti!$A$5:$A$504,0)),"Codice non trovato"))</f>
        <v/>
      </c>
      <c r="I1930" s="17" t="str">
        <f aca="false">IF(OR(D1930="",F1930=""),"",D1930*F1930)</f>
        <v/>
      </c>
      <c r="J1930" s="17" t="str">
        <f aca="false">IF(OR(C1930&lt;&gt;"Scarico",D1930="",F1930="",B1930=""),"",D1930*(F1930-IFERROR(INDEX(Prodotti!$F$5:$F$504,MATCH(B1930,Prodotti!$A$5:$A$504,0)),0)))</f>
        <v/>
      </c>
      <c r="K1930" s="19" t="str">
        <f aca="false">IF(B1930="","",IF(ISNA(MATCH(B1930,Prodotti!$A$5:$A$504,0)),"Codice non trovato",IF(OR(C1930="",D1930=""),"Manca tipo o quantità",IF(C1930="Scarico",IF(SUMIFS($D$5:D1930,$B$5:B1930,B1930,$C$5:C1930,"Carico")-SUMIFS($D$5:D1930,$B$5:B1930,B1930,$C$5:C1930,"Scarico")&lt;0,"Giacenza insufficiente",""),""))))</f>
        <v/>
      </c>
    </row>
    <row r="1931" customFormat="false" ht="15" hidden="false" customHeight="false" outlineLevel="0" collapsed="false">
      <c r="A1931" s="18"/>
      <c r="B1931" s="12"/>
      <c r="C1931" s="13"/>
      <c r="D1931" s="13"/>
      <c r="E1931" s="12"/>
      <c r="F1931" s="14"/>
      <c r="G1931" s="12"/>
      <c r="H1931" s="19" t="str">
        <f aca="false">IF(B1931="","",IFERROR(INDEX(Prodotti!$B$5:$B$504,MATCH(B1931,Prodotti!$A$5:$A$504,0)),"Codice non trovato"))</f>
        <v/>
      </c>
      <c r="I1931" s="17" t="str">
        <f aca="false">IF(OR(D1931="",F1931=""),"",D1931*F1931)</f>
        <v/>
      </c>
      <c r="J1931" s="17" t="str">
        <f aca="false">IF(OR(C1931&lt;&gt;"Scarico",D1931="",F1931="",B1931=""),"",D1931*(F1931-IFERROR(INDEX(Prodotti!$F$5:$F$504,MATCH(B1931,Prodotti!$A$5:$A$504,0)),0)))</f>
        <v/>
      </c>
      <c r="K1931" s="19" t="str">
        <f aca="false">IF(B1931="","",IF(ISNA(MATCH(B1931,Prodotti!$A$5:$A$504,0)),"Codice non trovato",IF(OR(C1931="",D1931=""),"Manca tipo o quantità",IF(C1931="Scarico",IF(SUMIFS($D$5:D1931,$B$5:B1931,B1931,$C$5:C1931,"Carico")-SUMIFS($D$5:D1931,$B$5:B1931,B1931,$C$5:C1931,"Scarico")&lt;0,"Giacenza insufficiente",""),""))))</f>
        <v/>
      </c>
    </row>
    <row r="1932" customFormat="false" ht="15" hidden="false" customHeight="false" outlineLevel="0" collapsed="false">
      <c r="A1932" s="18"/>
      <c r="B1932" s="12"/>
      <c r="C1932" s="13"/>
      <c r="D1932" s="13"/>
      <c r="E1932" s="12"/>
      <c r="F1932" s="14"/>
      <c r="G1932" s="12"/>
      <c r="H1932" s="19" t="str">
        <f aca="false">IF(B1932="","",IFERROR(INDEX(Prodotti!$B$5:$B$504,MATCH(B1932,Prodotti!$A$5:$A$504,0)),"Codice non trovato"))</f>
        <v/>
      </c>
      <c r="I1932" s="17" t="str">
        <f aca="false">IF(OR(D1932="",F1932=""),"",D1932*F1932)</f>
        <v/>
      </c>
      <c r="J1932" s="17" t="str">
        <f aca="false">IF(OR(C1932&lt;&gt;"Scarico",D1932="",F1932="",B1932=""),"",D1932*(F1932-IFERROR(INDEX(Prodotti!$F$5:$F$504,MATCH(B1932,Prodotti!$A$5:$A$504,0)),0)))</f>
        <v/>
      </c>
      <c r="K1932" s="19" t="str">
        <f aca="false">IF(B1932="","",IF(ISNA(MATCH(B1932,Prodotti!$A$5:$A$504,0)),"Codice non trovato",IF(OR(C1932="",D1932=""),"Manca tipo o quantità",IF(C1932="Scarico",IF(SUMIFS($D$5:D1932,$B$5:B1932,B1932,$C$5:C1932,"Carico")-SUMIFS($D$5:D1932,$B$5:B1932,B1932,$C$5:C1932,"Scarico")&lt;0,"Giacenza insufficiente",""),""))))</f>
        <v/>
      </c>
    </row>
    <row r="1933" customFormat="false" ht="15" hidden="false" customHeight="false" outlineLevel="0" collapsed="false">
      <c r="A1933" s="18"/>
      <c r="B1933" s="12"/>
      <c r="C1933" s="13"/>
      <c r="D1933" s="13"/>
      <c r="E1933" s="12"/>
      <c r="F1933" s="14"/>
      <c r="G1933" s="12"/>
      <c r="H1933" s="19" t="str">
        <f aca="false">IF(B1933="","",IFERROR(INDEX(Prodotti!$B$5:$B$504,MATCH(B1933,Prodotti!$A$5:$A$504,0)),"Codice non trovato"))</f>
        <v/>
      </c>
      <c r="I1933" s="17" t="str">
        <f aca="false">IF(OR(D1933="",F1933=""),"",D1933*F1933)</f>
        <v/>
      </c>
      <c r="J1933" s="17" t="str">
        <f aca="false">IF(OR(C1933&lt;&gt;"Scarico",D1933="",F1933="",B1933=""),"",D1933*(F1933-IFERROR(INDEX(Prodotti!$F$5:$F$504,MATCH(B1933,Prodotti!$A$5:$A$504,0)),0)))</f>
        <v/>
      </c>
      <c r="K1933" s="19" t="str">
        <f aca="false">IF(B1933="","",IF(ISNA(MATCH(B1933,Prodotti!$A$5:$A$504,0)),"Codice non trovato",IF(OR(C1933="",D1933=""),"Manca tipo o quantità",IF(C1933="Scarico",IF(SUMIFS($D$5:D1933,$B$5:B1933,B1933,$C$5:C1933,"Carico")-SUMIFS($D$5:D1933,$B$5:B1933,B1933,$C$5:C1933,"Scarico")&lt;0,"Giacenza insufficiente",""),""))))</f>
        <v/>
      </c>
    </row>
    <row r="1934" customFormat="false" ht="15" hidden="false" customHeight="false" outlineLevel="0" collapsed="false">
      <c r="A1934" s="18"/>
      <c r="B1934" s="12"/>
      <c r="C1934" s="13"/>
      <c r="D1934" s="13"/>
      <c r="E1934" s="12"/>
      <c r="F1934" s="14"/>
      <c r="G1934" s="12"/>
      <c r="H1934" s="19" t="str">
        <f aca="false">IF(B1934="","",IFERROR(INDEX(Prodotti!$B$5:$B$504,MATCH(B1934,Prodotti!$A$5:$A$504,0)),"Codice non trovato"))</f>
        <v/>
      </c>
      <c r="I1934" s="17" t="str">
        <f aca="false">IF(OR(D1934="",F1934=""),"",D1934*F1934)</f>
        <v/>
      </c>
      <c r="J1934" s="17" t="str">
        <f aca="false">IF(OR(C1934&lt;&gt;"Scarico",D1934="",F1934="",B1934=""),"",D1934*(F1934-IFERROR(INDEX(Prodotti!$F$5:$F$504,MATCH(B1934,Prodotti!$A$5:$A$504,0)),0)))</f>
        <v/>
      </c>
      <c r="K1934" s="19" t="str">
        <f aca="false">IF(B1934="","",IF(ISNA(MATCH(B1934,Prodotti!$A$5:$A$504,0)),"Codice non trovato",IF(OR(C1934="",D1934=""),"Manca tipo o quantità",IF(C1934="Scarico",IF(SUMIFS($D$5:D1934,$B$5:B1934,B1934,$C$5:C1934,"Carico")-SUMIFS($D$5:D1934,$B$5:B1934,B1934,$C$5:C1934,"Scarico")&lt;0,"Giacenza insufficiente",""),""))))</f>
        <v/>
      </c>
    </row>
    <row r="1935" customFormat="false" ht="15" hidden="false" customHeight="false" outlineLevel="0" collapsed="false">
      <c r="A1935" s="18"/>
      <c r="B1935" s="12"/>
      <c r="C1935" s="13"/>
      <c r="D1935" s="13"/>
      <c r="E1935" s="12"/>
      <c r="F1935" s="14"/>
      <c r="G1935" s="12"/>
      <c r="H1935" s="19" t="str">
        <f aca="false">IF(B1935="","",IFERROR(INDEX(Prodotti!$B$5:$B$504,MATCH(B1935,Prodotti!$A$5:$A$504,0)),"Codice non trovato"))</f>
        <v/>
      </c>
      <c r="I1935" s="17" t="str">
        <f aca="false">IF(OR(D1935="",F1935=""),"",D1935*F1935)</f>
        <v/>
      </c>
      <c r="J1935" s="17" t="str">
        <f aca="false">IF(OR(C1935&lt;&gt;"Scarico",D1935="",F1935="",B1935=""),"",D1935*(F1935-IFERROR(INDEX(Prodotti!$F$5:$F$504,MATCH(B1935,Prodotti!$A$5:$A$504,0)),0)))</f>
        <v/>
      </c>
      <c r="K1935" s="19" t="str">
        <f aca="false">IF(B1935="","",IF(ISNA(MATCH(B1935,Prodotti!$A$5:$A$504,0)),"Codice non trovato",IF(OR(C1935="",D1935=""),"Manca tipo o quantità",IF(C1935="Scarico",IF(SUMIFS($D$5:D1935,$B$5:B1935,B1935,$C$5:C1935,"Carico")-SUMIFS($D$5:D1935,$B$5:B1935,B1935,$C$5:C1935,"Scarico")&lt;0,"Giacenza insufficiente",""),""))))</f>
        <v/>
      </c>
    </row>
    <row r="1936" customFormat="false" ht="15" hidden="false" customHeight="false" outlineLevel="0" collapsed="false">
      <c r="A1936" s="18"/>
      <c r="B1936" s="12"/>
      <c r="C1936" s="13"/>
      <c r="D1936" s="13"/>
      <c r="E1936" s="12"/>
      <c r="F1936" s="14"/>
      <c r="G1936" s="12"/>
      <c r="H1936" s="19" t="str">
        <f aca="false">IF(B1936="","",IFERROR(INDEX(Prodotti!$B$5:$B$504,MATCH(B1936,Prodotti!$A$5:$A$504,0)),"Codice non trovato"))</f>
        <v/>
      </c>
      <c r="I1936" s="17" t="str">
        <f aca="false">IF(OR(D1936="",F1936=""),"",D1936*F1936)</f>
        <v/>
      </c>
      <c r="J1936" s="17" t="str">
        <f aca="false">IF(OR(C1936&lt;&gt;"Scarico",D1936="",F1936="",B1936=""),"",D1936*(F1936-IFERROR(INDEX(Prodotti!$F$5:$F$504,MATCH(B1936,Prodotti!$A$5:$A$504,0)),0)))</f>
        <v/>
      </c>
      <c r="K1936" s="19" t="str">
        <f aca="false">IF(B1936="","",IF(ISNA(MATCH(B1936,Prodotti!$A$5:$A$504,0)),"Codice non trovato",IF(OR(C1936="",D1936=""),"Manca tipo o quantità",IF(C1936="Scarico",IF(SUMIFS($D$5:D1936,$B$5:B1936,B1936,$C$5:C1936,"Carico")-SUMIFS($D$5:D1936,$B$5:B1936,B1936,$C$5:C1936,"Scarico")&lt;0,"Giacenza insufficiente",""),""))))</f>
        <v/>
      </c>
    </row>
    <row r="1937" customFormat="false" ht="15" hidden="false" customHeight="false" outlineLevel="0" collapsed="false">
      <c r="A1937" s="18"/>
      <c r="B1937" s="12"/>
      <c r="C1937" s="13"/>
      <c r="D1937" s="13"/>
      <c r="E1937" s="12"/>
      <c r="F1937" s="14"/>
      <c r="G1937" s="12"/>
      <c r="H1937" s="19" t="str">
        <f aca="false">IF(B1937="","",IFERROR(INDEX(Prodotti!$B$5:$B$504,MATCH(B1937,Prodotti!$A$5:$A$504,0)),"Codice non trovato"))</f>
        <v/>
      </c>
      <c r="I1937" s="17" t="str">
        <f aca="false">IF(OR(D1937="",F1937=""),"",D1937*F1937)</f>
        <v/>
      </c>
      <c r="J1937" s="17" t="str">
        <f aca="false">IF(OR(C1937&lt;&gt;"Scarico",D1937="",F1937="",B1937=""),"",D1937*(F1937-IFERROR(INDEX(Prodotti!$F$5:$F$504,MATCH(B1937,Prodotti!$A$5:$A$504,0)),0)))</f>
        <v/>
      </c>
      <c r="K1937" s="19" t="str">
        <f aca="false">IF(B1937="","",IF(ISNA(MATCH(B1937,Prodotti!$A$5:$A$504,0)),"Codice non trovato",IF(OR(C1937="",D1937=""),"Manca tipo o quantità",IF(C1937="Scarico",IF(SUMIFS($D$5:D1937,$B$5:B1937,B1937,$C$5:C1937,"Carico")-SUMIFS($D$5:D1937,$B$5:B1937,B1937,$C$5:C1937,"Scarico")&lt;0,"Giacenza insufficiente",""),""))))</f>
        <v/>
      </c>
    </row>
    <row r="1938" customFormat="false" ht="15" hidden="false" customHeight="false" outlineLevel="0" collapsed="false">
      <c r="A1938" s="18"/>
      <c r="B1938" s="12"/>
      <c r="C1938" s="13"/>
      <c r="D1938" s="13"/>
      <c r="E1938" s="12"/>
      <c r="F1938" s="14"/>
      <c r="G1938" s="12"/>
      <c r="H1938" s="19" t="str">
        <f aca="false">IF(B1938="","",IFERROR(INDEX(Prodotti!$B$5:$B$504,MATCH(B1938,Prodotti!$A$5:$A$504,0)),"Codice non trovato"))</f>
        <v/>
      </c>
      <c r="I1938" s="17" t="str">
        <f aca="false">IF(OR(D1938="",F1938=""),"",D1938*F1938)</f>
        <v/>
      </c>
      <c r="J1938" s="17" t="str">
        <f aca="false">IF(OR(C1938&lt;&gt;"Scarico",D1938="",F1938="",B1938=""),"",D1938*(F1938-IFERROR(INDEX(Prodotti!$F$5:$F$504,MATCH(B1938,Prodotti!$A$5:$A$504,0)),0)))</f>
        <v/>
      </c>
      <c r="K1938" s="19" t="str">
        <f aca="false">IF(B1938="","",IF(ISNA(MATCH(B1938,Prodotti!$A$5:$A$504,0)),"Codice non trovato",IF(OR(C1938="",D1938=""),"Manca tipo o quantità",IF(C1938="Scarico",IF(SUMIFS($D$5:D1938,$B$5:B1938,B1938,$C$5:C1938,"Carico")-SUMIFS($D$5:D1938,$B$5:B1938,B1938,$C$5:C1938,"Scarico")&lt;0,"Giacenza insufficiente",""),""))))</f>
        <v/>
      </c>
    </row>
    <row r="1939" customFormat="false" ht="15" hidden="false" customHeight="false" outlineLevel="0" collapsed="false">
      <c r="A1939" s="18"/>
      <c r="B1939" s="12"/>
      <c r="C1939" s="13"/>
      <c r="D1939" s="13"/>
      <c r="E1939" s="12"/>
      <c r="F1939" s="14"/>
      <c r="G1939" s="12"/>
      <c r="H1939" s="19" t="str">
        <f aca="false">IF(B1939="","",IFERROR(INDEX(Prodotti!$B$5:$B$504,MATCH(B1939,Prodotti!$A$5:$A$504,0)),"Codice non trovato"))</f>
        <v/>
      </c>
      <c r="I1939" s="17" t="str">
        <f aca="false">IF(OR(D1939="",F1939=""),"",D1939*F1939)</f>
        <v/>
      </c>
      <c r="J1939" s="17" t="str">
        <f aca="false">IF(OR(C1939&lt;&gt;"Scarico",D1939="",F1939="",B1939=""),"",D1939*(F1939-IFERROR(INDEX(Prodotti!$F$5:$F$504,MATCH(B1939,Prodotti!$A$5:$A$504,0)),0)))</f>
        <v/>
      </c>
      <c r="K1939" s="19" t="str">
        <f aca="false">IF(B1939="","",IF(ISNA(MATCH(B1939,Prodotti!$A$5:$A$504,0)),"Codice non trovato",IF(OR(C1939="",D1939=""),"Manca tipo o quantità",IF(C1939="Scarico",IF(SUMIFS($D$5:D1939,$B$5:B1939,B1939,$C$5:C1939,"Carico")-SUMIFS($D$5:D1939,$B$5:B1939,B1939,$C$5:C1939,"Scarico")&lt;0,"Giacenza insufficiente",""),""))))</f>
        <v/>
      </c>
    </row>
    <row r="1940" customFormat="false" ht="15" hidden="false" customHeight="false" outlineLevel="0" collapsed="false">
      <c r="A1940" s="18"/>
      <c r="B1940" s="12"/>
      <c r="C1940" s="13"/>
      <c r="D1940" s="13"/>
      <c r="E1940" s="12"/>
      <c r="F1940" s="14"/>
      <c r="G1940" s="12"/>
      <c r="H1940" s="19" t="str">
        <f aca="false">IF(B1940="","",IFERROR(INDEX(Prodotti!$B$5:$B$504,MATCH(B1940,Prodotti!$A$5:$A$504,0)),"Codice non trovato"))</f>
        <v/>
      </c>
      <c r="I1940" s="17" t="str">
        <f aca="false">IF(OR(D1940="",F1940=""),"",D1940*F1940)</f>
        <v/>
      </c>
      <c r="J1940" s="17" t="str">
        <f aca="false">IF(OR(C1940&lt;&gt;"Scarico",D1940="",F1940="",B1940=""),"",D1940*(F1940-IFERROR(INDEX(Prodotti!$F$5:$F$504,MATCH(B1940,Prodotti!$A$5:$A$504,0)),0)))</f>
        <v/>
      </c>
      <c r="K1940" s="19" t="str">
        <f aca="false">IF(B1940="","",IF(ISNA(MATCH(B1940,Prodotti!$A$5:$A$504,0)),"Codice non trovato",IF(OR(C1940="",D1940=""),"Manca tipo o quantità",IF(C1940="Scarico",IF(SUMIFS($D$5:D1940,$B$5:B1940,B1940,$C$5:C1940,"Carico")-SUMIFS($D$5:D1940,$B$5:B1940,B1940,$C$5:C1940,"Scarico")&lt;0,"Giacenza insufficiente",""),""))))</f>
        <v/>
      </c>
    </row>
    <row r="1941" customFormat="false" ht="15" hidden="false" customHeight="false" outlineLevel="0" collapsed="false">
      <c r="A1941" s="18"/>
      <c r="B1941" s="12"/>
      <c r="C1941" s="13"/>
      <c r="D1941" s="13"/>
      <c r="E1941" s="12"/>
      <c r="F1941" s="14"/>
      <c r="G1941" s="12"/>
      <c r="H1941" s="19" t="str">
        <f aca="false">IF(B1941="","",IFERROR(INDEX(Prodotti!$B$5:$B$504,MATCH(B1941,Prodotti!$A$5:$A$504,0)),"Codice non trovato"))</f>
        <v/>
      </c>
      <c r="I1941" s="17" t="str">
        <f aca="false">IF(OR(D1941="",F1941=""),"",D1941*F1941)</f>
        <v/>
      </c>
      <c r="J1941" s="17" t="str">
        <f aca="false">IF(OR(C1941&lt;&gt;"Scarico",D1941="",F1941="",B1941=""),"",D1941*(F1941-IFERROR(INDEX(Prodotti!$F$5:$F$504,MATCH(B1941,Prodotti!$A$5:$A$504,0)),0)))</f>
        <v/>
      </c>
      <c r="K1941" s="19" t="str">
        <f aca="false">IF(B1941="","",IF(ISNA(MATCH(B1941,Prodotti!$A$5:$A$504,0)),"Codice non trovato",IF(OR(C1941="",D1941=""),"Manca tipo o quantità",IF(C1941="Scarico",IF(SUMIFS($D$5:D1941,$B$5:B1941,B1941,$C$5:C1941,"Carico")-SUMIFS($D$5:D1941,$B$5:B1941,B1941,$C$5:C1941,"Scarico")&lt;0,"Giacenza insufficiente",""),""))))</f>
        <v/>
      </c>
    </row>
    <row r="1942" customFormat="false" ht="15" hidden="false" customHeight="false" outlineLevel="0" collapsed="false">
      <c r="A1942" s="18"/>
      <c r="B1942" s="12"/>
      <c r="C1942" s="13"/>
      <c r="D1942" s="13"/>
      <c r="E1942" s="12"/>
      <c r="F1942" s="14"/>
      <c r="G1942" s="12"/>
      <c r="H1942" s="19" t="str">
        <f aca="false">IF(B1942="","",IFERROR(INDEX(Prodotti!$B$5:$B$504,MATCH(B1942,Prodotti!$A$5:$A$504,0)),"Codice non trovato"))</f>
        <v/>
      </c>
      <c r="I1942" s="17" t="str">
        <f aca="false">IF(OR(D1942="",F1942=""),"",D1942*F1942)</f>
        <v/>
      </c>
      <c r="J1942" s="17" t="str">
        <f aca="false">IF(OR(C1942&lt;&gt;"Scarico",D1942="",F1942="",B1942=""),"",D1942*(F1942-IFERROR(INDEX(Prodotti!$F$5:$F$504,MATCH(B1942,Prodotti!$A$5:$A$504,0)),0)))</f>
        <v/>
      </c>
      <c r="K1942" s="19" t="str">
        <f aca="false">IF(B1942="","",IF(ISNA(MATCH(B1942,Prodotti!$A$5:$A$504,0)),"Codice non trovato",IF(OR(C1942="",D1942=""),"Manca tipo o quantità",IF(C1942="Scarico",IF(SUMIFS($D$5:D1942,$B$5:B1942,B1942,$C$5:C1942,"Carico")-SUMIFS($D$5:D1942,$B$5:B1942,B1942,$C$5:C1942,"Scarico")&lt;0,"Giacenza insufficiente",""),""))))</f>
        <v/>
      </c>
    </row>
    <row r="1943" customFormat="false" ht="15" hidden="false" customHeight="false" outlineLevel="0" collapsed="false">
      <c r="A1943" s="18"/>
      <c r="B1943" s="12"/>
      <c r="C1943" s="13"/>
      <c r="D1943" s="13"/>
      <c r="E1943" s="12"/>
      <c r="F1943" s="14"/>
      <c r="G1943" s="12"/>
      <c r="H1943" s="19" t="str">
        <f aca="false">IF(B1943="","",IFERROR(INDEX(Prodotti!$B$5:$B$504,MATCH(B1943,Prodotti!$A$5:$A$504,0)),"Codice non trovato"))</f>
        <v/>
      </c>
      <c r="I1943" s="17" t="str">
        <f aca="false">IF(OR(D1943="",F1943=""),"",D1943*F1943)</f>
        <v/>
      </c>
      <c r="J1943" s="17" t="str">
        <f aca="false">IF(OR(C1943&lt;&gt;"Scarico",D1943="",F1943="",B1943=""),"",D1943*(F1943-IFERROR(INDEX(Prodotti!$F$5:$F$504,MATCH(B1943,Prodotti!$A$5:$A$504,0)),0)))</f>
        <v/>
      </c>
      <c r="K1943" s="19" t="str">
        <f aca="false">IF(B1943="","",IF(ISNA(MATCH(B1943,Prodotti!$A$5:$A$504,0)),"Codice non trovato",IF(OR(C1943="",D1943=""),"Manca tipo o quantità",IF(C1943="Scarico",IF(SUMIFS($D$5:D1943,$B$5:B1943,B1943,$C$5:C1943,"Carico")-SUMIFS($D$5:D1943,$B$5:B1943,B1943,$C$5:C1943,"Scarico")&lt;0,"Giacenza insufficiente",""),""))))</f>
        <v/>
      </c>
    </row>
    <row r="1944" customFormat="false" ht="15" hidden="false" customHeight="false" outlineLevel="0" collapsed="false">
      <c r="A1944" s="18"/>
      <c r="B1944" s="12"/>
      <c r="C1944" s="13"/>
      <c r="D1944" s="13"/>
      <c r="E1944" s="12"/>
      <c r="F1944" s="14"/>
      <c r="G1944" s="12"/>
      <c r="H1944" s="19" t="str">
        <f aca="false">IF(B1944="","",IFERROR(INDEX(Prodotti!$B$5:$B$504,MATCH(B1944,Prodotti!$A$5:$A$504,0)),"Codice non trovato"))</f>
        <v/>
      </c>
      <c r="I1944" s="17" t="str">
        <f aca="false">IF(OR(D1944="",F1944=""),"",D1944*F1944)</f>
        <v/>
      </c>
      <c r="J1944" s="17" t="str">
        <f aca="false">IF(OR(C1944&lt;&gt;"Scarico",D1944="",F1944="",B1944=""),"",D1944*(F1944-IFERROR(INDEX(Prodotti!$F$5:$F$504,MATCH(B1944,Prodotti!$A$5:$A$504,0)),0)))</f>
        <v/>
      </c>
      <c r="K1944" s="19" t="str">
        <f aca="false">IF(B1944="","",IF(ISNA(MATCH(B1944,Prodotti!$A$5:$A$504,0)),"Codice non trovato",IF(OR(C1944="",D1944=""),"Manca tipo o quantità",IF(C1944="Scarico",IF(SUMIFS($D$5:D1944,$B$5:B1944,B1944,$C$5:C1944,"Carico")-SUMIFS($D$5:D1944,$B$5:B1944,B1944,$C$5:C1944,"Scarico")&lt;0,"Giacenza insufficiente",""),""))))</f>
        <v/>
      </c>
    </row>
    <row r="1945" customFormat="false" ht="15" hidden="false" customHeight="false" outlineLevel="0" collapsed="false">
      <c r="A1945" s="18"/>
      <c r="B1945" s="12"/>
      <c r="C1945" s="13"/>
      <c r="D1945" s="13"/>
      <c r="E1945" s="12"/>
      <c r="F1945" s="14"/>
      <c r="G1945" s="12"/>
      <c r="H1945" s="19" t="str">
        <f aca="false">IF(B1945="","",IFERROR(INDEX(Prodotti!$B$5:$B$504,MATCH(B1945,Prodotti!$A$5:$A$504,0)),"Codice non trovato"))</f>
        <v/>
      </c>
      <c r="I1945" s="17" t="str">
        <f aca="false">IF(OR(D1945="",F1945=""),"",D1945*F1945)</f>
        <v/>
      </c>
      <c r="J1945" s="17" t="str">
        <f aca="false">IF(OR(C1945&lt;&gt;"Scarico",D1945="",F1945="",B1945=""),"",D1945*(F1945-IFERROR(INDEX(Prodotti!$F$5:$F$504,MATCH(B1945,Prodotti!$A$5:$A$504,0)),0)))</f>
        <v/>
      </c>
      <c r="K1945" s="19" t="str">
        <f aca="false">IF(B1945="","",IF(ISNA(MATCH(B1945,Prodotti!$A$5:$A$504,0)),"Codice non trovato",IF(OR(C1945="",D1945=""),"Manca tipo o quantità",IF(C1945="Scarico",IF(SUMIFS($D$5:D1945,$B$5:B1945,B1945,$C$5:C1945,"Carico")-SUMIFS($D$5:D1945,$B$5:B1945,B1945,$C$5:C1945,"Scarico")&lt;0,"Giacenza insufficiente",""),""))))</f>
        <v/>
      </c>
    </row>
    <row r="1946" customFormat="false" ht="15" hidden="false" customHeight="false" outlineLevel="0" collapsed="false">
      <c r="A1946" s="18"/>
      <c r="B1946" s="12"/>
      <c r="C1946" s="13"/>
      <c r="D1946" s="13"/>
      <c r="E1946" s="12"/>
      <c r="F1946" s="14"/>
      <c r="G1946" s="12"/>
      <c r="H1946" s="19" t="str">
        <f aca="false">IF(B1946="","",IFERROR(INDEX(Prodotti!$B$5:$B$504,MATCH(B1946,Prodotti!$A$5:$A$504,0)),"Codice non trovato"))</f>
        <v/>
      </c>
      <c r="I1946" s="17" t="str">
        <f aca="false">IF(OR(D1946="",F1946=""),"",D1946*F1946)</f>
        <v/>
      </c>
      <c r="J1946" s="17" t="str">
        <f aca="false">IF(OR(C1946&lt;&gt;"Scarico",D1946="",F1946="",B1946=""),"",D1946*(F1946-IFERROR(INDEX(Prodotti!$F$5:$F$504,MATCH(B1946,Prodotti!$A$5:$A$504,0)),0)))</f>
        <v/>
      </c>
      <c r="K1946" s="19" t="str">
        <f aca="false">IF(B1946="","",IF(ISNA(MATCH(B1946,Prodotti!$A$5:$A$504,0)),"Codice non trovato",IF(OR(C1946="",D1946=""),"Manca tipo o quantità",IF(C1946="Scarico",IF(SUMIFS($D$5:D1946,$B$5:B1946,B1946,$C$5:C1946,"Carico")-SUMIFS($D$5:D1946,$B$5:B1946,B1946,$C$5:C1946,"Scarico")&lt;0,"Giacenza insufficiente",""),""))))</f>
        <v/>
      </c>
    </row>
    <row r="1947" customFormat="false" ht="15" hidden="false" customHeight="false" outlineLevel="0" collapsed="false">
      <c r="A1947" s="18"/>
      <c r="B1947" s="12"/>
      <c r="C1947" s="13"/>
      <c r="D1947" s="13"/>
      <c r="E1947" s="12"/>
      <c r="F1947" s="14"/>
      <c r="G1947" s="12"/>
      <c r="H1947" s="19" t="str">
        <f aca="false">IF(B1947="","",IFERROR(INDEX(Prodotti!$B$5:$B$504,MATCH(B1947,Prodotti!$A$5:$A$504,0)),"Codice non trovato"))</f>
        <v/>
      </c>
      <c r="I1947" s="17" t="str">
        <f aca="false">IF(OR(D1947="",F1947=""),"",D1947*F1947)</f>
        <v/>
      </c>
      <c r="J1947" s="17" t="str">
        <f aca="false">IF(OR(C1947&lt;&gt;"Scarico",D1947="",F1947="",B1947=""),"",D1947*(F1947-IFERROR(INDEX(Prodotti!$F$5:$F$504,MATCH(B1947,Prodotti!$A$5:$A$504,0)),0)))</f>
        <v/>
      </c>
      <c r="K1947" s="19" t="str">
        <f aca="false">IF(B1947="","",IF(ISNA(MATCH(B1947,Prodotti!$A$5:$A$504,0)),"Codice non trovato",IF(OR(C1947="",D1947=""),"Manca tipo o quantità",IF(C1947="Scarico",IF(SUMIFS($D$5:D1947,$B$5:B1947,B1947,$C$5:C1947,"Carico")-SUMIFS($D$5:D1947,$B$5:B1947,B1947,$C$5:C1947,"Scarico")&lt;0,"Giacenza insufficiente",""),""))))</f>
        <v/>
      </c>
    </row>
    <row r="1948" customFormat="false" ht="15" hidden="false" customHeight="false" outlineLevel="0" collapsed="false">
      <c r="A1948" s="18"/>
      <c r="B1948" s="12"/>
      <c r="C1948" s="13"/>
      <c r="D1948" s="13"/>
      <c r="E1948" s="12"/>
      <c r="F1948" s="14"/>
      <c r="G1948" s="12"/>
      <c r="H1948" s="19" t="str">
        <f aca="false">IF(B1948="","",IFERROR(INDEX(Prodotti!$B$5:$B$504,MATCH(B1948,Prodotti!$A$5:$A$504,0)),"Codice non trovato"))</f>
        <v/>
      </c>
      <c r="I1948" s="17" t="str">
        <f aca="false">IF(OR(D1948="",F1948=""),"",D1948*F1948)</f>
        <v/>
      </c>
      <c r="J1948" s="17" t="str">
        <f aca="false">IF(OR(C1948&lt;&gt;"Scarico",D1948="",F1948="",B1948=""),"",D1948*(F1948-IFERROR(INDEX(Prodotti!$F$5:$F$504,MATCH(B1948,Prodotti!$A$5:$A$504,0)),0)))</f>
        <v/>
      </c>
      <c r="K1948" s="19" t="str">
        <f aca="false">IF(B1948="","",IF(ISNA(MATCH(B1948,Prodotti!$A$5:$A$504,0)),"Codice non trovato",IF(OR(C1948="",D1948=""),"Manca tipo o quantità",IF(C1948="Scarico",IF(SUMIFS($D$5:D1948,$B$5:B1948,B1948,$C$5:C1948,"Carico")-SUMIFS($D$5:D1948,$B$5:B1948,B1948,$C$5:C1948,"Scarico")&lt;0,"Giacenza insufficiente",""),""))))</f>
        <v/>
      </c>
    </row>
    <row r="1949" customFormat="false" ht="15" hidden="false" customHeight="false" outlineLevel="0" collapsed="false">
      <c r="A1949" s="18"/>
      <c r="B1949" s="12"/>
      <c r="C1949" s="13"/>
      <c r="D1949" s="13"/>
      <c r="E1949" s="12"/>
      <c r="F1949" s="14"/>
      <c r="G1949" s="12"/>
      <c r="H1949" s="19" t="str">
        <f aca="false">IF(B1949="","",IFERROR(INDEX(Prodotti!$B$5:$B$504,MATCH(B1949,Prodotti!$A$5:$A$504,0)),"Codice non trovato"))</f>
        <v/>
      </c>
      <c r="I1949" s="17" t="str">
        <f aca="false">IF(OR(D1949="",F1949=""),"",D1949*F1949)</f>
        <v/>
      </c>
      <c r="J1949" s="17" t="str">
        <f aca="false">IF(OR(C1949&lt;&gt;"Scarico",D1949="",F1949="",B1949=""),"",D1949*(F1949-IFERROR(INDEX(Prodotti!$F$5:$F$504,MATCH(B1949,Prodotti!$A$5:$A$504,0)),0)))</f>
        <v/>
      </c>
      <c r="K1949" s="19" t="str">
        <f aca="false">IF(B1949="","",IF(ISNA(MATCH(B1949,Prodotti!$A$5:$A$504,0)),"Codice non trovato",IF(OR(C1949="",D1949=""),"Manca tipo o quantità",IF(C1949="Scarico",IF(SUMIFS($D$5:D1949,$B$5:B1949,B1949,$C$5:C1949,"Carico")-SUMIFS($D$5:D1949,$B$5:B1949,B1949,$C$5:C1949,"Scarico")&lt;0,"Giacenza insufficiente",""),""))))</f>
        <v/>
      </c>
    </row>
    <row r="1950" customFormat="false" ht="15" hidden="false" customHeight="false" outlineLevel="0" collapsed="false">
      <c r="A1950" s="18"/>
      <c r="B1950" s="12"/>
      <c r="C1950" s="13"/>
      <c r="D1950" s="13"/>
      <c r="E1950" s="12"/>
      <c r="F1950" s="14"/>
      <c r="G1950" s="12"/>
      <c r="H1950" s="19" t="str">
        <f aca="false">IF(B1950="","",IFERROR(INDEX(Prodotti!$B$5:$B$504,MATCH(B1950,Prodotti!$A$5:$A$504,0)),"Codice non trovato"))</f>
        <v/>
      </c>
      <c r="I1950" s="17" t="str">
        <f aca="false">IF(OR(D1950="",F1950=""),"",D1950*F1950)</f>
        <v/>
      </c>
      <c r="J1950" s="17" t="str">
        <f aca="false">IF(OR(C1950&lt;&gt;"Scarico",D1950="",F1950="",B1950=""),"",D1950*(F1950-IFERROR(INDEX(Prodotti!$F$5:$F$504,MATCH(B1950,Prodotti!$A$5:$A$504,0)),0)))</f>
        <v/>
      </c>
      <c r="K1950" s="19" t="str">
        <f aca="false">IF(B1950="","",IF(ISNA(MATCH(B1950,Prodotti!$A$5:$A$504,0)),"Codice non trovato",IF(OR(C1950="",D1950=""),"Manca tipo o quantità",IF(C1950="Scarico",IF(SUMIFS($D$5:D1950,$B$5:B1950,B1950,$C$5:C1950,"Carico")-SUMIFS($D$5:D1950,$B$5:B1950,B1950,$C$5:C1950,"Scarico")&lt;0,"Giacenza insufficiente",""),""))))</f>
        <v/>
      </c>
    </row>
    <row r="1951" customFormat="false" ht="15" hidden="false" customHeight="false" outlineLevel="0" collapsed="false">
      <c r="A1951" s="18"/>
      <c r="B1951" s="12"/>
      <c r="C1951" s="13"/>
      <c r="D1951" s="13"/>
      <c r="E1951" s="12"/>
      <c r="F1951" s="14"/>
      <c r="G1951" s="12"/>
      <c r="H1951" s="19" t="str">
        <f aca="false">IF(B1951="","",IFERROR(INDEX(Prodotti!$B$5:$B$504,MATCH(B1951,Prodotti!$A$5:$A$504,0)),"Codice non trovato"))</f>
        <v/>
      </c>
      <c r="I1951" s="17" t="str">
        <f aca="false">IF(OR(D1951="",F1951=""),"",D1951*F1951)</f>
        <v/>
      </c>
      <c r="J1951" s="17" t="str">
        <f aca="false">IF(OR(C1951&lt;&gt;"Scarico",D1951="",F1951="",B1951=""),"",D1951*(F1951-IFERROR(INDEX(Prodotti!$F$5:$F$504,MATCH(B1951,Prodotti!$A$5:$A$504,0)),0)))</f>
        <v/>
      </c>
      <c r="K1951" s="19" t="str">
        <f aca="false">IF(B1951="","",IF(ISNA(MATCH(B1951,Prodotti!$A$5:$A$504,0)),"Codice non trovato",IF(OR(C1951="",D1951=""),"Manca tipo o quantità",IF(C1951="Scarico",IF(SUMIFS($D$5:D1951,$B$5:B1951,B1951,$C$5:C1951,"Carico")-SUMIFS($D$5:D1951,$B$5:B1951,B1951,$C$5:C1951,"Scarico")&lt;0,"Giacenza insufficiente",""),""))))</f>
        <v/>
      </c>
    </row>
    <row r="1952" customFormat="false" ht="15" hidden="false" customHeight="false" outlineLevel="0" collapsed="false">
      <c r="A1952" s="18"/>
      <c r="B1952" s="12"/>
      <c r="C1952" s="13"/>
      <c r="D1952" s="13"/>
      <c r="E1952" s="12"/>
      <c r="F1952" s="14"/>
      <c r="G1952" s="12"/>
      <c r="H1952" s="19" t="str">
        <f aca="false">IF(B1952="","",IFERROR(INDEX(Prodotti!$B$5:$B$504,MATCH(B1952,Prodotti!$A$5:$A$504,0)),"Codice non trovato"))</f>
        <v/>
      </c>
      <c r="I1952" s="17" t="str">
        <f aca="false">IF(OR(D1952="",F1952=""),"",D1952*F1952)</f>
        <v/>
      </c>
      <c r="J1952" s="17" t="str">
        <f aca="false">IF(OR(C1952&lt;&gt;"Scarico",D1952="",F1952="",B1952=""),"",D1952*(F1952-IFERROR(INDEX(Prodotti!$F$5:$F$504,MATCH(B1952,Prodotti!$A$5:$A$504,0)),0)))</f>
        <v/>
      </c>
      <c r="K1952" s="19" t="str">
        <f aca="false">IF(B1952="","",IF(ISNA(MATCH(B1952,Prodotti!$A$5:$A$504,0)),"Codice non trovato",IF(OR(C1952="",D1952=""),"Manca tipo o quantità",IF(C1952="Scarico",IF(SUMIFS($D$5:D1952,$B$5:B1952,B1952,$C$5:C1952,"Carico")-SUMIFS($D$5:D1952,$B$5:B1952,B1952,$C$5:C1952,"Scarico")&lt;0,"Giacenza insufficiente",""),""))))</f>
        <v/>
      </c>
    </row>
    <row r="1953" customFormat="false" ht="15" hidden="false" customHeight="false" outlineLevel="0" collapsed="false">
      <c r="A1953" s="18"/>
      <c r="B1953" s="12"/>
      <c r="C1953" s="13"/>
      <c r="D1953" s="13"/>
      <c r="E1953" s="12"/>
      <c r="F1953" s="14"/>
      <c r="G1953" s="12"/>
      <c r="H1953" s="19" t="str">
        <f aca="false">IF(B1953="","",IFERROR(INDEX(Prodotti!$B$5:$B$504,MATCH(B1953,Prodotti!$A$5:$A$504,0)),"Codice non trovato"))</f>
        <v/>
      </c>
      <c r="I1953" s="17" t="str">
        <f aca="false">IF(OR(D1953="",F1953=""),"",D1953*F1953)</f>
        <v/>
      </c>
      <c r="J1953" s="17" t="str">
        <f aca="false">IF(OR(C1953&lt;&gt;"Scarico",D1953="",F1953="",B1953=""),"",D1953*(F1953-IFERROR(INDEX(Prodotti!$F$5:$F$504,MATCH(B1953,Prodotti!$A$5:$A$504,0)),0)))</f>
        <v/>
      </c>
      <c r="K1953" s="19" t="str">
        <f aca="false">IF(B1953="","",IF(ISNA(MATCH(B1953,Prodotti!$A$5:$A$504,0)),"Codice non trovato",IF(OR(C1953="",D1953=""),"Manca tipo o quantità",IF(C1953="Scarico",IF(SUMIFS($D$5:D1953,$B$5:B1953,B1953,$C$5:C1953,"Carico")-SUMIFS($D$5:D1953,$B$5:B1953,B1953,$C$5:C1953,"Scarico")&lt;0,"Giacenza insufficiente",""),""))))</f>
        <v/>
      </c>
    </row>
    <row r="1954" customFormat="false" ht="15" hidden="false" customHeight="false" outlineLevel="0" collapsed="false">
      <c r="A1954" s="18"/>
      <c r="B1954" s="12"/>
      <c r="C1954" s="13"/>
      <c r="D1954" s="13"/>
      <c r="E1954" s="12"/>
      <c r="F1954" s="14"/>
      <c r="G1954" s="12"/>
      <c r="H1954" s="19" t="str">
        <f aca="false">IF(B1954="","",IFERROR(INDEX(Prodotti!$B$5:$B$504,MATCH(B1954,Prodotti!$A$5:$A$504,0)),"Codice non trovato"))</f>
        <v/>
      </c>
      <c r="I1954" s="17" t="str">
        <f aca="false">IF(OR(D1954="",F1954=""),"",D1954*F1954)</f>
        <v/>
      </c>
      <c r="J1954" s="17" t="str">
        <f aca="false">IF(OR(C1954&lt;&gt;"Scarico",D1954="",F1954="",B1954=""),"",D1954*(F1954-IFERROR(INDEX(Prodotti!$F$5:$F$504,MATCH(B1954,Prodotti!$A$5:$A$504,0)),0)))</f>
        <v/>
      </c>
      <c r="K1954" s="19" t="str">
        <f aca="false">IF(B1954="","",IF(ISNA(MATCH(B1954,Prodotti!$A$5:$A$504,0)),"Codice non trovato",IF(OR(C1954="",D1954=""),"Manca tipo o quantità",IF(C1954="Scarico",IF(SUMIFS($D$5:D1954,$B$5:B1954,B1954,$C$5:C1954,"Carico")-SUMIFS($D$5:D1954,$B$5:B1954,B1954,$C$5:C1954,"Scarico")&lt;0,"Giacenza insufficiente",""),""))))</f>
        <v/>
      </c>
    </row>
    <row r="1955" customFormat="false" ht="15" hidden="false" customHeight="false" outlineLevel="0" collapsed="false">
      <c r="A1955" s="18"/>
      <c r="B1955" s="12"/>
      <c r="C1955" s="13"/>
      <c r="D1955" s="13"/>
      <c r="E1955" s="12"/>
      <c r="F1955" s="14"/>
      <c r="G1955" s="12"/>
      <c r="H1955" s="19" t="str">
        <f aca="false">IF(B1955="","",IFERROR(INDEX(Prodotti!$B$5:$B$504,MATCH(B1955,Prodotti!$A$5:$A$504,0)),"Codice non trovato"))</f>
        <v/>
      </c>
      <c r="I1955" s="17" t="str">
        <f aca="false">IF(OR(D1955="",F1955=""),"",D1955*F1955)</f>
        <v/>
      </c>
      <c r="J1955" s="17" t="str">
        <f aca="false">IF(OR(C1955&lt;&gt;"Scarico",D1955="",F1955="",B1955=""),"",D1955*(F1955-IFERROR(INDEX(Prodotti!$F$5:$F$504,MATCH(B1955,Prodotti!$A$5:$A$504,0)),0)))</f>
        <v/>
      </c>
      <c r="K1955" s="19" t="str">
        <f aca="false">IF(B1955="","",IF(ISNA(MATCH(B1955,Prodotti!$A$5:$A$504,0)),"Codice non trovato",IF(OR(C1955="",D1955=""),"Manca tipo o quantità",IF(C1955="Scarico",IF(SUMIFS($D$5:D1955,$B$5:B1955,B1955,$C$5:C1955,"Carico")-SUMIFS($D$5:D1955,$B$5:B1955,B1955,$C$5:C1955,"Scarico")&lt;0,"Giacenza insufficiente",""),""))))</f>
        <v/>
      </c>
    </row>
    <row r="1956" customFormat="false" ht="15" hidden="false" customHeight="false" outlineLevel="0" collapsed="false">
      <c r="A1956" s="18"/>
      <c r="B1956" s="12"/>
      <c r="C1956" s="13"/>
      <c r="D1956" s="13"/>
      <c r="E1956" s="12"/>
      <c r="F1956" s="14"/>
      <c r="G1956" s="12"/>
      <c r="H1956" s="19" t="str">
        <f aca="false">IF(B1956="","",IFERROR(INDEX(Prodotti!$B$5:$B$504,MATCH(B1956,Prodotti!$A$5:$A$504,0)),"Codice non trovato"))</f>
        <v/>
      </c>
      <c r="I1956" s="17" t="str">
        <f aca="false">IF(OR(D1956="",F1956=""),"",D1956*F1956)</f>
        <v/>
      </c>
      <c r="J1956" s="17" t="str">
        <f aca="false">IF(OR(C1956&lt;&gt;"Scarico",D1956="",F1956="",B1956=""),"",D1956*(F1956-IFERROR(INDEX(Prodotti!$F$5:$F$504,MATCH(B1956,Prodotti!$A$5:$A$504,0)),0)))</f>
        <v/>
      </c>
      <c r="K1956" s="19" t="str">
        <f aca="false">IF(B1956="","",IF(ISNA(MATCH(B1956,Prodotti!$A$5:$A$504,0)),"Codice non trovato",IF(OR(C1956="",D1956=""),"Manca tipo o quantità",IF(C1956="Scarico",IF(SUMIFS($D$5:D1956,$B$5:B1956,B1956,$C$5:C1956,"Carico")-SUMIFS($D$5:D1956,$B$5:B1956,B1956,$C$5:C1956,"Scarico")&lt;0,"Giacenza insufficiente",""),""))))</f>
        <v/>
      </c>
    </row>
    <row r="1957" customFormat="false" ht="15" hidden="false" customHeight="false" outlineLevel="0" collapsed="false">
      <c r="A1957" s="18"/>
      <c r="B1957" s="12"/>
      <c r="C1957" s="13"/>
      <c r="D1957" s="13"/>
      <c r="E1957" s="12"/>
      <c r="F1957" s="14"/>
      <c r="G1957" s="12"/>
      <c r="H1957" s="19" t="str">
        <f aca="false">IF(B1957="","",IFERROR(INDEX(Prodotti!$B$5:$B$504,MATCH(B1957,Prodotti!$A$5:$A$504,0)),"Codice non trovato"))</f>
        <v/>
      </c>
      <c r="I1957" s="17" t="str">
        <f aca="false">IF(OR(D1957="",F1957=""),"",D1957*F1957)</f>
        <v/>
      </c>
      <c r="J1957" s="17" t="str">
        <f aca="false">IF(OR(C1957&lt;&gt;"Scarico",D1957="",F1957="",B1957=""),"",D1957*(F1957-IFERROR(INDEX(Prodotti!$F$5:$F$504,MATCH(B1957,Prodotti!$A$5:$A$504,0)),0)))</f>
        <v/>
      </c>
      <c r="K1957" s="19" t="str">
        <f aca="false">IF(B1957="","",IF(ISNA(MATCH(B1957,Prodotti!$A$5:$A$504,0)),"Codice non trovato",IF(OR(C1957="",D1957=""),"Manca tipo o quantità",IF(C1957="Scarico",IF(SUMIFS($D$5:D1957,$B$5:B1957,B1957,$C$5:C1957,"Carico")-SUMIFS($D$5:D1957,$B$5:B1957,B1957,$C$5:C1957,"Scarico")&lt;0,"Giacenza insufficiente",""),""))))</f>
        <v/>
      </c>
    </row>
    <row r="1958" customFormat="false" ht="15" hidden="false" customHeight="false" outlineLevel="0" collapsed="false">
      <c r="A1958" s="18"/>
      <c r="B1958" s="12"/>
      <c r="C1958" s="13"/>
      <c r="D1958" s="13"/>
      <c r="E1958" s="12"/>
      <c r="F1958" s="14"/>
      <c r="G1958" s="12"/>
      <c r="H1958" s="19" t="str">
        <f aca="false">IF(B1958="","",IFERROR(INDEX(Prodotti!$B$5:$B$504,MATCH(B1958,Prodotti!$A$5:$A$504,0)),"Codice non trovato"))</f>
        <v/>
      </c>
      <c r="I1958" s="17" t="str">
        <f aca="false">IF(OR(D1958="",F1958=""),"",D1958*F1958)</f>
        <v/>
      </c>
      <c r="J1958" s="17" t="str">
        <f aca="false">IF(OR(C1958&lt;&gt;"Scarico",D1958="",F1958="",B1958=""),"",D1958*(F1958-IFERROR(INDEX(Prodotti!$F$5:$F$504,MATCH(B1958,Prodotti!$A$5:$A$504,0)),0)))</f>
        <v/>
      </c>
      <c r="K1958" s="19" t="str">
        <f aca="false">IF(B1958="","",IF(ISNA(MATCH(B1958,Prodotti!$A$5:$A$504,0)),"Codice non trovato",IF(OR(C1958="",D1958=""),"Manca tipo o quantità",IF(C1958="Scarico",IF(SUMIFS($D$5:D1958,$B$5:B1958,B1958,$C$5:C1958,"Carico")-SUMIFS($D$5:D1958,$B$5:B1958,B1958,$C$5:C1958,"Scarico")&lt;0,"Giacenza insufficiente",""),""))))</f>
        <v/>
      </c>
    </row>
    <row r="1959" customFormat="false" ht="15" hidden="false" customHeight="false" outlineLevel="0" collapsed="false">
      <c r="A1959" s="18"/>
      <c r="B1959" s="12"/>
      <c r="C1959" s="13"/>
      <c r="D1959" s="13"/>
      <c r="E1959" s="12"/>
      <c r="F1959" s="14"/>
      <c r="G1959" s="12"/>
      <c r="H1959" s="19" t="str">
        <f aca="false">IF(B1959="","",IFERROR(INDEX(Prodotti!$B$5:$B$504,MATCH(B1959,Prodotti!$A$5:$A$504,0)),"Codice non trovato"))</f>
        <v/>
      </c>
      <c r="I1959" s="17" t="str">
        <f aca="false">IF(OR(D1959="",F1959=""),"",D1959*F1959)</f>
        <v/>
      </c>
      <c r="J1959" s="17" t="str">
        <f aca="false">IF(OR(C1959&lt;&gt;"Scarico",D1959="",F1959="",B1959=""),"",D1959*(F1959-IFERROR(INDEX(Prodotti!$F$5:$F$504,MATCH(B1959,Prodotti!$A$5:$A$504,0)),0)))</f>
        <v/>
      </c>
      <c r="K1959" s="19" t="str">
        <f aca="false">IF(B1959="","",IF(ISNA(MATCH(B1959,Prodotti!$A$5:$A$504,0)),"Codice non trovato",IF(OR(C1959="",D1959=""),"Manca tipo o quantità",IF(C1959="Scarico",IF(SUMIFS($D$5:D1959,$B$5:B1959,B1959,$C$5:C1959,"Carico")-SUMIFS($D$5:D1959,$B$5:B1959,B1959,$C$5:C1959,"Scarico")&lt;0,"Giacenza insufficiente",""),""))))</f>
        <v/>
      </c>
    </row>
    <row r="1960" customFormat="false" ht="15" hidden="false" customHeight="false" outlineLevel="0" collapsed="false">
      <c r="A1960" s="18"/>
      <c r="B1960" s="12"/>
      <c r="C1960" s="13"/>
      <c r="D1960" s="13"/>
      <c r="E1960" s="12"/>
      <c r="F1960" s="14"/>
      <c r="G1960" s="12"/>
      <c r="H1960" s="19" t="str">
        <f aca="false">IF(B1960="","",IFERROR(INDEX(Prodotti!$B$5:$B$504,MATCH(B1960,Prodotti!$A$5:$A$504,0)),"Codice non trovato"))</f>
        <v/>
      </c>
      <c r="I1960" s="17" t="str">
        <f aca="false">IF(OR(D1960="",F1960=""),"",D1960*F1960)</f>
        <v/>
      </c>
      <c r="J1960" s="17" t="str">
        <f aca="false">IF(OR(C1960&lt;&gt;"Scarico",D1960="",F1960="",B1960=""),"",D1960*(F1960-IFERROR(INDEX(Prodotti!$F$5:$F$504,MATCH(B1960,Prodotti!$A$5:$A$504,0)),0)))</f>
        <v/>
      </c>
      <c r="K1960" s="19" t="str">
        <f aca="false">IF(B1960="","",IF(ISNA(MATCH(B1960,Prodotti!$A$5:$A$504,0)),"Codice non trovato",IF(OR(C1960="",D1960=""),"Manca tipo o quantità",IF(C1960="Scarico",IF(SUMIFS($D$5:D1960,$B$5:B1960,B1960,$C$5:C1960,"Carico")-SUMIFS($D$5:D1960,$B$5:B1960,B1960,$C$5:C1960,"Scarico")&lt;0,"Giacenza insufficiente",""),""))))</f>
        <v/>
      </c>
    </row>
    <row r="1961" customFormat="false" ht="15" hidden="false" customHeight="false" outlineLevel="0" collapsed="false">
      <c r="A1961" s="18"/>
      <c r="B1961" s="12"/>
      <c r="C1961" s="13"/>
      <c r="D1961" s="13"/>
      <c r="E1961" s="12"/>
      <c r="F1961" s="14"/>
      <c r="G1961" s="12"/>
      <c r="H1961" s="19" t="str">
        <f aca="false">IF(B1961="","",IFERROR(INDEX(Prodotti!$B$5:$B$504,MATCH(B1961,Prodotti!$A$5:$A$504,0)),"Codice non trovato"))</f>
        <v/>
      </c>
      <c r="I1961" s="17" t="str">
        <f aca="false">IF(OR(D1961="",F1961=""),"",D1961*F1961)</f>
        <v/>
      </c>
      <c r="J1961" s="17" t="str">
        <f aca="false">IF(OR(C1961&lt;&gt;"Scarico",D1961="",F1961="",B1961=""),"",D1961*(F1961-IFERROR(INDEX(Prodotti!$F$5:$F$504,MATCH(B1961,Prodotti!$A$5:$A$504,0)),0)))</f>
        <v/>
      </c>
      <c r="K1961" s="19" t="str">
        <f aca="false">IF(B1961="","",IF(ISNA(MATCH(B1961,Prodotti!$A$5:$A$504,0)),"Codice non trovato",IF(OR(C1961="",D1961=""),"Manca tipo o quantità",IF(C1961="Scarico",IF(SUMIFS($D$5:D1961,$B$5:B1961,B1961,$C$5:C1961,"Carico")-SUMIFS($D$5:D1961,$B$5:B1961,B1961,$C$5:C1961,"Scarico")&lt;0,"Giacenza insufficiente",""),""))))</f>
        <v/>
      </c>
    </row>
    <row r="1962" customFormat="false" ht="15" hidden="false" customHeight="false" outlineLevel="0" collapsed="false">
      <c r="A1962" s="18"/>
      <c r="B1962" s="12"/>
      <c r="C1962" s="13"/>
      <c r="D1962" s="13"/>
      <c r="E1962" s="12"/>
      <c r="F1962" s="14"/>
      <c r="G1962" s="12"/>
      <c r="H1962" s="19" t="str">
        <f aca="false">IF(B1962="","",IFERROR(INDEX(Prodotti!$B$5:$B$504,MATCH(B1962,Prodotti!$A$5:$A$504,0)),"Codice non trovato"))</f>
        <v/>
      </c>
      <c r="I1962" s="17" t="str">
        <f aca="false">IF(OR(D1962="",F1962=""),"",D1962*F1962)</f>
        <v/>
      </c>
      <c r="J1962" s="17" t="str">
        <f aca="false">IF(OR(C1962&lt;&gt;"Scarico",D1962="",F1962="",B1962=""),"",D1962*(F1962-IFERROR(INDEX(Prodotti!$F$5:$F$504,MATCH(B1962,Prodotti!$A$5:$A$504,0)),0)))</f>
        <v/>
      </c>
      <c r="K1962" s="19" t="str">
        <f aca="false">IF(B1962="","",IF(ISNA(MATCH(B1962,Prodotti!$A$5:$A$504,0)),"Codice non trovato",IF(OR(C1962="",D1962=""),"Manca tipo o quantità",IF(C1962="Scarico",IF(SUMIFS($D$5:D1962,$B$5:B1962,B1962,$C$5:C1962,"Carico")-SUMIFS($D$5:D1962,$B$5:B1962,B1962,$C$5:C1962,"Scarico")&lt;0,"Giacenza insufficiente",""),""))))</f>
        <v/>
      </c>
    </row>
    <row r="1963" customFormat="false" ht="15" hidden="false" customHeight="false" outlineLevel="0" collapsed="false">
      <c r="A1963" s="18"/>
      <c r="B1963" s="12"/>
      <c r="C1963" s="13"/>
      <c r="D1963" s="13"/>
      <c r="E1963" s="12"/>
      <c r="F1963" s="14"/>
      <c r="G1963" s="12"/>
      <c r="H1963" s="19" t="str">
        <f aca="false">IF(B1963="","",IFERROR(INDEX(Prodotti!$B$5:$B$504,MATCH(B1963,Prodotti!$A$5:$A$504,0)),"Codice non trovato"))</f>
        <v/>
      </c>
      <c r="I1963" s="17" t="str">
        <f aca="false">IF(OR(D1963="",F1963=""),"",D1963*F1963)</f>
        <v/>
      </c>
      <c r="J1963" s="17" t="str">
        <f aca="false">IF(OR(C1963&lt;&gt;"Scarico",D1963="",F1963="",B1963=""),"",D1963*(F1963-IFERROR(INDEX(Prodotti!$F$5:$F$504,MATCH(B1963,Prodotti!$A$5:$A$504,0)),0)))</f>
        <v/>
      </c>
      <c r="K1963" s="19" t="str">
        <f aca="false">IF(B1963="","",IF(ISNA(MATCH(B1963,Prodotti!$A$5:$A$504,0)),"Codice non trovato",IF(OR(C1963="",D1963=""),"Manca tipo o quantità",IF(C1963="Scarico",IF(SUMIFS($D$5:D1963,$B$5:B1963,B1963,$C$5:C1963,"Carico")-SUMIFS($D$5:D1963,$B$5:B1963,B1963,$C$5:C1963,"Scarico")&lt;0,"Giacenza insufficiente",""),""))))</f>
        <v/>
      </c>
    </row>
    <row r="1964" customFormat="false" ht="15" hidden="false" customHeight="false" outlineLevel="0" collapsed="false">
      <c r="A1964" s="18"/>
      <c r="B1964" s="12"/>
      <c r="C1964" s="13"/>
      <c r="D1964" s="13"/>
      <c r="E1964" s="12"/>
      <c r="F1964" s="14"/>
      <c r="G1964" s="12"/>
      <c r="H1964" s="19" t="str">
        <f aca="false">IF(B1964="","",IFERROR(INDEX(Prodotti!$B$5:$B$504,MATCH(B1964,Prodotti!$A$5:$A$504,0)),"Codice non trovato"))</f>
        <v/>
      </c>
      <c r="I1964" s="17" t="str">
        <f aca="false">IF(OR(D1964="",F1964=""),"",D1964*F1964)</f>
        <v/>
      </c>
      <c r="J1964" s="17" t="str">
        <f aca="false">IF(OR(C1964&lt;&gt;"Scarico",D1964="",F1964="",B1964=""),"",D1964*(F1964-IFERROR(INDEX(Prodotti!$F$5:$F$504,MATCH(B1964,Prodotti!$A$5:$A$504,0)),0)))</f>
        <v/>
      </c>
      <c r="K1964" s="19" t="str">
        <f aca="false">IF(B1964="","",IF(ISNA(MATCH(B1964,Prodotti!$A$5:$A$504,0)),"Codice non trovato",IF(OR(C1964="",D1964=""),"Manca tipo o quantità",IF(C1964="Scarico",IF(SUMIFS($D$5:D1964,$B$5:B1964,B1964,$C$5:C1964,"Carico")-SUMIFS($D$5:D1964,$B$5:B1964,B1964,$C$5:C1964,"Scarico")&lt;0,"Giacenza insufficiente",""),""))))</f>
        <v/>
      </c>
    </row>
    <row r="1965" customFormat="false" ht="15" hidden="false" customHeight="false" outlineLevel="0" collapsed="false">
      <c r="A1965" s="18"/>
      <c r="B1965" s="12"/>
      <c r="C1965" s="13"/>
      <c r="D1965" s="13"/>
      <c r="E1965" s="12"/>
      <c r="F1965" s="14"/>
      <c r="G1965" s="12"/>
      <c r="H1965" s="19" t="str">
        <f aca="false">IF(B1965="","",IFERROR(INDEX(Prodotti!$B$5:$B$504,MATCH(B1965,Prodotti!$A$5:$A$504,0)),"Codice non trovato"))</f>
        <v/>
      </c>
      <c r="I1965" s="17" t="str">
        <f aca="false">IF(OR(D1965="",F1965=""),"",D1965*F1965)</f>
        <v/>
      </c>
      <c r="J1965" s="17" t="str">
        <f aca="false">IF(OR(C1965&lt;&gt;"Scarico",D1965="",F1965="",B1965=""),"",D1965*(F1965-IFERROR(INDEX(Prodotti!$F$5:$F$504,MATCH(B1965,Prodotti!$A$5:$A$504,0)),0)))</f>
        <v/>
      </c>
      <c r="K1965" s="19" t="str">
        <f aca="false">IF(B1965="","",IF(ISNA(MATCH(B1965,Prodotti!$A$5:$A$504,0)),"Codice non trovato",IF(OR(C1965="",D1965=""),"Manca tipo o quantità",IF(C1965="Scarico",IF(SUMIFS($D$5:D1965,$B$5:B1965,B1965,$C$5:C1965,"Carico")-SUMIFS($D$5:D1965,$B$5:B1965,B1965,$C$5:C1965,"Scarico")&lt;0,"Giacenza insufficiente",""),""))))</f>
        <v/>
      </c>
    </row>
    <row r="1966" customFormat="false" ht="15" hidden="false" customHeight="false" outlineLevel="0" collapsed="false">
      <c r="A1966" s="18"/>
      <c r="B1966" s="12"/>
      <c r="C1966" s="13"/>
      <c r="D1966" s="13"/>
      <c r="E1966" s="12"/>
      <c r="F1966" s="14"/>
      <c r="G1966" s="12"/>
      <c r="H1966" s="19" t="str">
        <f aca="false">IF(B1966="","",IFERROR(INDEX(Prodotti!$B$5:$B$504,MATCH(B1966,Prodotti!$A$5:$A$504,0)),"Codice non trovato"))</f>
        <v/>
      </c>
      <c r="I1966" s="17" t="str">
        <f aca="false">IF(OR(D1966="",F1966=""),"",D1966*F1966)</f>
        <v/>
      </c>
      <c r="J1966" s="17" t="str">
        <f aca="false">IF(OR(C1966&lt;&gt;"Scarico",D1966="",F1966="",B1966=""),"",D1966*(F1966-IFERROR(INDEX(Prodotti!$F$5:$F$504,MATCH(B1966,Prodotti!$A$5:$A$504,0)),0)))</f>
        <v/>
      </c>
      <c r="K1966" s="19" t="str">
        <f aca="false">IF(B1966="","",IF(ISNA(MATCH(B1966,Prodotti!$A$5:$A$504,0)),"Codice non trovato",IF(OR(C1966="",D1966=""),"Manca tipo o quantità",IF(C1966="Scarico",IF(SUMIFS($D$5:D1966,$B$5:B1966,B1966,$C$5:C1966,"Carico")-SUMIFS($D$5:D1966,$B$5:B1966,B1966,$C$5:C1966,"Scarico")&lt;0,"Giacenza insufficiente",""),""))))</f>
        <v/>
      </c>
    </row>
    <row r="1967" customFormat="false" ht="15" hidden="false" customHeight="false" outlineLevel="0" collapsed="false">
      <c r="A1967" s="18"/>
      <c r="B1967" s="12"/>
      <c r="C1967" s="13"/>
      <c r="D1967" s="13"/>
      <c r="E1967" s="12"/>
      <c r="F1967" s="14"/>
      <c r="G1967" s="12"/>
      <c r="H1967" s="19" t="str">
        <f aca="false">IF(B1967="","",IFERROR(INDEX(Prodotti!$B$5:$B$504,MATCH(B1967,Prodotti!$A$5:$A$504,0)),"Codice non trovato"))</f>
        <v/>
      </c>
      <c r="I1967" s="17" t="str">
        <f aca="false">IF(OR(D1967="",F1967=""),"",D1967*F1967)</f>
        <v/>
      </c>
      <c r="J1967" s="17" t="str">
        <f aca="false">IF(OR(C1967&lt;&gt;"Scarico",D1967="",F1967="",B1967=""),"",D1967*(F1967-IFERROR(INDEX(Prodotti!$F$5:$F$504,MATCH(B1967,Prodotti!$A$5:$A$504,0)),0)))</f>
        <v/>
      </c>
      <c r="K1967" s="19" t="str">
        <f aca="false">IF(B1967="","",IF(ISNA(MATCH(B1967,Prodotti!$A$5:$A$504,0)),"Codice non trovato",IF(OR(C1967="",D1967=""),"Manca tipo o quantità",IF(C1967="Scarico",IF(SUMIFS($D$5:D1967,$B$5:B1967,B1967,$C$5:C1967,"Carico")-SUMIFS($D$5:D1967,$B$5:B1967,B1967,$C$5:C1967,"Scarico")&lt;0,"Giacenza insufficiente",""),""))))</f>
        <v/>
      </c>
    </row>
    <row r="1968" customFormat="false" ht="15" hidden="false" customHeight="false" outlineLevel="0" collapsed="false">
      <c r="A1968" s="18"/>
      <c r="B1968" s="12"/>
      <c r="C1968" s="13"/>
      <c r="D1968" s="13"/>
      <c r="E1968" s="12"/>
      <c r="F1968" s="14"/>
      <c r="G1968" s="12"/>
      <c r="H1968" s="19" t="str">
        <f aca="false">IF(B1968="","",IFERROR(INDEX(Prodotti!$B$5:$B$504,MATCH(B1968,Prodotti!$A$5:$A$504,0)),"Codice non trovato"))</f>
        <v/>
      </c>
      <c r="I1968" s="17" t="str">
        <f aca="false">IF(OR(D1968="",F1968=""),"",D1968*F1968)</f>
        <v/>
      </c>
      <c r="J1968" s="17" t="str">
        <f aca="false">IF(OR(C1968&lt;&gt;"Scarico",D1968="",F1968="",B1968=""),"",D1968*(F1968-IFERROR(INDEX(Prodotti!$F$5:$F$504,MATCH(B1968,Prodotti!$A$5:$A$504,0)),0)))</f>
        <v/>
      </c>
      <c r="K1968" s="19" t="str">
        <f aca="false">IF(B1968="","",IF(ISNA(MATCH(B1968,Prodotti!$A$5:$A$504,0)),"Codice non trovato",IF(OR(C1968="",D1968=""),"Manca tipo o quantità",IF(C1968="Scarico",IF(SUMIFS($D$5:D1968,$B$5:B1968,B1968,$C$5:C1968,"Carico")-SUMIFS($D$5:D1968,$B$5:B1968,B1968,$C$5:C1968,"Scarico")&lt;0,"Giacenza insufficiente",""),""))))</f>
        <v/>
      </c>
    </row>
    <row r="1969" customFormat="false" ht="15" hidden="false" customHeight="false" outlineLevel="0" collapsed="false">
      <c r="A1969" s="18"/>
      <c r="B1969" s="12"/>
      <c r="C1969" s="13"/>
      <c r="D1969" s="13"/>
      <c r="E1969" s="12"/>
      <c r="F1969" s="14"/>
      <c r="G1969" s="12"/>
      <c r="H1969" s="19" t="str">
        <f aca="false">IF(B1969="","",IFERROR(INDEX(Prodotti!$B$5:$B$504,MATCH(B1969,Prodotti!$A$5:$A$504,0)),"Codice non trovato"))</f>
        <v/>
      </c>
      <c r="I1969" s="17" t="str">
        <f aca="false">IF(OR(D1969="",F1969=""),"",D1969*F1969)</f>
        <v/>
      </c>
      <c r="J1969" s="17" t="str">
        <f aca="false">IF(OR(C1969&lt;&gt;"Scarico",D1969="",F1969="",B1969=""),"",D1969*(F1969-IFERROR(INDEX(Prodotti!$F$5:$F$504,MATCH(B1969,Prodotti!$A$5:$A$504,0)),0)))</f>
        <v/>
      </c>
      <c r="K1969" s="19" t="str">
        <f aca="false">IF(B1969="","",IF(ISNA(MATCH(B1969,Prodotti!$A$5:$A$504,0)),"Codice non trovato",IF(OR(C1969="",D1969=""),"Manca tipo o quantità",IF(C1969="Scarico",IF(SUMIFS($D$5:D1969,$B$5:B1969,B1969,$C$5:C1969,"Carico")-SUMIFS($D$5:D1969,$B$5:B1969,B1969,$C$5:C1969,"Scarico")&lt;0,"Giacenza insufficiente",""),""))))</f>
        <v/>
      </c>
    </row>
    <row r="1970" customFormat="false" ht="15" hidden="false" customHeight="false" outlineLevel="0" collapsed="false">
      <c r="A1970" s="18"/>
      <c r="B1970" s="12"/>
      <c r="C1970" s="13"/>
      <c r="D1970" s="13"/>
      <c r="E1970" s="12"/>
      <c r="F1970" s="14"/>
      <c r="G1970" s="12"/>
      <c r="H1970" s="19" t="str">
        <f aca="false">IF(B1970="","",IFERROR(INDEX(Prodotti!$B$5:$B$504,MATCH(B1970,Prodotti!$A$5:$A$504,0)),"Codice non trovato"))</f>
        <v/>
      </c>
      <c r="I1970" s="17" t="str">
        <f aca="false">IF(OR(D1970="",F1970=""),"",D1970*F1970)</f>
        <v/>
      </c>
      <c r="J1970" s="17" t="str">
        <f aca="false">IF(OR(C1970&lt;&gt;"Scarico",D1970="",F1970="",B1970=""),"",D1970*(F1970-IFERROR(INDEX(Prodotti!$F$5:$F$504,MATCH(B1970,Prodotti!$A$5:$A$504,0)),0)))</f>
        <v/>
      </c>
      <c r="K1970" s="19" t="str">
        <f aca="false">IF(B1970="","",IF(ISNA(MATCH(B1970,Prodotti!$A$5:$A$504,0)),"Codice non trovato",IF(OR(C1970="",D1970=""),"Manca tipo o quantità",IF(C1970="Scarico",IF(SUMIFS($D$5:D1970,$B$5:B1970,B1970,$C$5:C1970,"Carico")-SUMIFS($D$5:D1970,$B$5:B1970,B1970,$C$5:C1970,"Scarico")&lt;0,"Giacenza insufficiente",""),""))))</f>
        <v/>
      </c>
    </row>
    <row r="1971" customFormat="false" ht="15" hidden="false" customHeight="false" outlineLevel="0" collapsed="false">
      <c r="A1971" s="18"/>
      <c r="B1971" s="12"/>
      <c r="C1971" s="13"/>
      <c r="D1971" s="13"/>
      <c r="E1971" s="12"/>
      <c r="F1971" s="14"/>
      <c r="G1971" s="12"/>
      <c r="H1971" s="19" t="str">
        <f aca="false">IF(B1971="","",IFERROR(INDEX(Prodotti!$B$5:$B$504,MATCH(B1971,Prodotti!$A$5:$A$504,0)),"Codice non trovato"))</f>
        <v/>
      </c>
      <c r="I1971" s="17" t="str">
        <f aca="false">IF(OR(D1971="",F1971=""),"",D1971*F1971)</f>
        <v/>
      </c>
      <c r="J1971" s="17" t="str">
        <f aca="false">IF(OR(C1971&lt;&gt;"Scarico",D1971="",F1971="",B1971=""),"",D1971*(F1971-IFERROR(INDEX(Prodotti!$F$5:$F$504,MATCH(B1971,Prodotti!$A$5:$A$504,0)),0)))</f>
        <v/>
      </c>
      <c r="K1971" s="19" t="str">
        <f aca="false">IF(B1971="","",IF(ISNA(MATCH(B1971,Prodotti!$A$5:$A$504,0)),"Codice non trovato",IF(OR(C1971="",D1971=""),"Manca tipo o quantità",IF(C1971="Scarico",IF(SUMIFS($D$5:D1971,$B$5:B1971,B1971,$C$5:C1971,"Carico")-SUMIFS($D$5:D1971,$B$5:B1971,B1971,$C$5:C1971,"Scarico")&lt;0,"Giacenza insufficiente",""),""))))</f>
        <v/>
      </c>
    </row>
    <row r="1972" customFormat="false" ht="15" hidden="false" customHeight="false" outlineLevel="0" collapsed="false">
      <c r="A1972" s="18"/>
      <c r="B1972" s="12"/>
      <c r="C1972" s="13"/>
      <c r="D1972" s="13"/>
      <c r="E1972" s="12"/>
      <c r="F1972" s="14"/>
      <c r="G1972" s="12"/>
      <c r="H1972" s="19" t="str">
        <f aca="false">IF(B1972="","",IFERROR(INDEX(Prodotti!$B$5:$B$504,MATCH(B1972,Prodotti!$A$5:$A$504,0)),"Codice non trovato"))</f>
        <v/>
      </c>
      <c r="I1972" s="17" t="str">
        <f aca="false">IF(OR(D1972="",F1972=""),"",D1972*F1972)</f>
        <v/>
      </c>
      <c r="J1972" s="17" t="str">
        <f aca="false">IF(OR(C1972&lt;&gt;"Scarico",D1972="",F1972="",B1972=""),"",D1972*(F1972-IFERROR(INDEX(Prodotti!$F$5:$F$504,MATCH(B1972,Prodotti!$A$5:$A$504,0)),0)))</f>
        <v/>
      </c>
      <c r="K1972" s="19" t="str">
        <f aca="false">IF(B1972="","",IF(ISNA(MATCH(B1972,Prodotti!$A$5:$A$504,0)),"Codice non trovato",IF(OR(C1972="",D1972=""),"Manca tipo o quantità",IF(C1972="Scarico",IF(SUMIFS($D$5:D1972,$B$5:B1972,B1972,$C$5:C1972,"Carico")-SUMIFS($D$5:D1972,$B$5:B1972,B1972,$C$5:C1972,"Scarico")&lt;0,"Giacenza insufficiente",""),""))))</f>
        <v/>
      </c>
    </row>
    <row r="1973" customFormat="false" ht="15" hidden="false" customHeight="false" outlineLevel="0" collapsed="false">
      <c r="A1973" s="18"/>
      <c r="B1973" s="12"/>
      <c r="C1973" s="13"/>
      <c r="D1973" s="13"/>
      <c r="E1973" s="12"/>
      <c r="F1973" s="14"/>
      <c r="G1973" s="12"/>
      <c r="H1973" s="19" t="str">
        <f aca="false">IF(B1973="","",IFERROR(INDEX(Prodotti!$B$5:$B$504,MATCH(B1973,Prodotti!$A$5:$A$504,0)),"Codice non trovato"))</f>
        <v/>
      </c>
      <c r="I1973" s="17" t="str">
        <f aca="false">IF(OR(D1973="",F1973=""),"",D1973*F1973)</f>
        <v/>
      </c>
      <c r="J1973" s="17" t="str">
        <f aca="false">IF(OR(C1973&lt;&gt;"Scarico",D1973="",F1973="",B1973=""),"",D1973*(F1973-IFERROR(INDEX(Prodotti!$F$5:$F$504,MATCH(B1973,Prodotti!$A$5:$A$504,0)),0)))</f>
        <v/>
      </c>
      <c r="K1973" s="19" t="str">
        <f aca="false">IF(B1973="","",IF(ISNA(MATCH(B1973,Prodotti!$A$5:$A$504,0)),"Codice non trovato",IF(OR(C1973="",D1973=""),"Manca tipo o quantità",IF(C1973="Scarico",IF(SUMIFS($D$5:D1973,$B$5:B1973,B1973,$C$5:C1973,"Carico")-SUMIFS($D$5:D1973,$B$5:B1973,B1973,$C$5:C1973,"Scarico")&lt;0,"Giacenza insufficiente",""),""))))</f>
        <v/>
      </c>
    </row>
    <row r="1974" customFormat="false" ht="15" hidden="false" customHeight="false" outlineLevel="0" collapsed="false">
      <c r="A1974" s="18"/>
      <c r="B1974" s="12"/>
      <c r="C1974" s="13"/>
      <c r="D1974" s="13"/>
      <c r="E1974" s="12"/>
      <c r="F1974" s="14"/>
      <c r="G1974" s="12"/>
      <c r="H1974" s="19" t="str">
        <f aca="false">IF(B1974="","",IFERROR(INDEX(Prodotti!$B$5:$B$504,MATCH(B1974,Prodotti!$A$5:$A$504,0)),"Codice non trovato"))</f>
        <v/>
      </c>
      <c r="I1974" s="17" t="str">
        <f aca="false">IF(OR(D1974="",F1974=""),"",D1974*F1974)</f>
        <v/>
      </c>
      <c r="J1974" s="17" t="str">
        <f aca="false">IF(OR(C1974&lt;&gt;"Scarico",D1974="",F1974="",B1974=""),"",D1974*(F1974-IFERROR(INDEX(Prodotti!$F$5:$F$504,MATCH(B1974,Prodotti!$A$5:$A$504,0)),0)))</f>
        <v/>
      </c>
      <c r="K1974" s="19" t="str">
        <f aca="false">IF(B1974="","",IF(ISNA(MATCH(B1974,Prodotti!$A$5:$A$504,0)),"Codice non trovato",IF(OR(C1974="",D1974=""),"Manca tipo o quantità",IF(C1974="Scarico",IF(SUMIFS($D$5:D1974,$B$5:B1974,B1974,$C$5:C1974,"Carico")-SUMIFS($D$5:D1974,$B$5:B1974,B1974,$C$5:C1974,"Scarico")&lt;0,"Giacenza insufficiente",""),""))))</f>
        <v/>
      </c>
    </row>
    <row r="1975" customFormat="false" ht="15" hidden="false" customHeight="false" outlineLevel="0" collapsed="false">
      <c r="A1975" s="18"/>
      <c r="B1975" s="12"/>
      <c r="C1975" s="13"/>
      <c r="D1975" s="13"/>
      <c r="E1975" s="12"/>
      <c r="F1975" s="14"/>
      <c r="G1975" s="12"/>
      <c r="H1975" s="19" t="str">
        <f aca="false">IF(B1975="","",IFERROR(INDEX(Prodotti!$B$5:$B$504,MATCH(B1975,Prodotti!$A$5:$A$504,0)),"Codice non trovato"))</f>
        <v/>
      </c>
      <c r="I1975" s="17" t="str">
        <f aca="false">IF(OR(D1975="",F1975=""),"",D1975*F1975)</f>
        <v/>
      </c>
      <c r="J1975" s="17" t="str">
        <f aca="false">IF(OR(C1975&lt;&gt;"Scarico",D1975="",F1975="",B1975=""),"",D1975*(F1975-IFERROR(INDEX(Prodotti!$F$5:$F$504,MATCH(B1975,Prodotti!$A$5:$A$504,0)),0)))</f>
        <v/>
      </c>
      <c r="K1975" s="19" t="str">
        <f aca="false">IF(B1975="","",IF(ISNA(MATCH(B1975,Prodotti!$A$5:$A$504,0)),"Codice non trovato",IF(OR(C1975="",D1975=""),"Manca tipo o quantità",IF(C1975="Scarico",IF(SUMIFS($D$5:D1975,$B$5:B1975,B1975,$C$5:C1975,"Carico")-SUMIFS($D$5:D1975,$B$5:B1975,B1975,$C$5:C1975,"Scarico")&lt;0,"Giacenza insufficiente",""),""))))</f>
        <v/>
      </c>
    </row>
    <row r="1976" customFormat="false" ht="15" hidden="false" customHeight="false" outlineLevel="0" collapsed="false">
      <c r="A1976" s="18"/>
      <c r="B1976" s="12"/>
      <c r="C1976" s="13"/>
      <c r="D1976" s="13"/>
      <c r="E1976" s="12"/>
      <c r="F1976" s="14"/>
      <c r="G1976" s="12"/>
      <c r="H1976" s="19" t="str">
        <f aca="false">IF(B1976="","",IFERROR(INDEX(Prodotti!$B$5:$B$504,MATCH(B1976,Prodotti!$A$5:$A$504,0)),"Codice non trovato"))</f>
        <v/>
      </c>
      <c r="I1976" s="17" t="str">
        <f aca="false">IF(OR(D1976="",F1976=""),"",D1976*F1976)</f>
        <v/>
      </c>
      <c r="J1976" s="17" t="str">
        <f aca="false">IF(OR(C1976&lt;&gt;"Scarico",D1976="",F1976="",B1976=""),"",D1976*(F1976-IFERROR(INDEX(Prodotti!$F$5:$F$504,MATCH(B1976,Prodotti!$A$5:$A$504,0)),0)))</f>
        <v/>
      </c>
      <c r="K1976" s="19" t="str">
        <f aca="false">IF(B1976="","",IF(ISNA(MATCH(B1976,Prodotti!$A$5:$A$504,0)),"Codice non trovato",IF(OR(C1976="",D1976=""),"Manca tipo o quantità",IF(C1976="Scarico",IF(SUMIFS($D$5:D1976,$B$5:B1976,B1976,$C$5:C1976,"Carico")-SUMIFS($D$5:D1976,$B$5:B1976,B1976,$C$5:C1976,"Scarico")&lt;0,"Giacenza insufficiente",""),""))))</f>
        <v/>
      </c>
    </row>
    <row r="1977" customFormat="false" ht="15" hidden="false" customHeight="false" outlineLevel="0" collapsed="false">
      <c r="A1977" s="18"/>
      <c r="B1977" s="12"/>
      <c r="C1977" s="13"/>
      <c r="D1977" s="13"/>
      <c r="E1977" s="12"/>
      <c r="F1977" s="14"/>
      <c r="G1977" s="12"/>
      <c r="H1977" s="19" t="str">
        <f aca="false">IF(B1977="","",IFERROR(INDEX(Prodotti!$B$5:$B$504,MATCH(B1977,Prodotti!$A$5:$A$504,0)),"Codice non trovato"))</f>
        <v/>
      </c>
      <c r="I1977" s="17" t="str">
        <f aca="false">IF(OR(D1977="",F1977=""),"",D1977*F1977)</f>
        <v/>
      </c>
      <c r="J1977" s="17" t="str">
        <f aca="false">IF(OR(C1977&lt;&gt;"Scarico",D1977="",F1977="",B1977=""),"",D1977*(F1977-IFERROR(INDEX(Prodotti!$F$5:$F$504,MATCH(B1977,Prodotti!$A$5:$A$504,0)),0)))</f>
        <v/>
      </c>
      <c r="K1977" s="19" t="str">
        <f aca="false">IF(B1977="","",IF(ISNA(MATCH(B1977,Prodotti!$A$5:$A$504,0)),"Codice non trovato",IF(OR(C1977="",D1977=""),"Manca tipo o quantità",IF(C1977="Scarico",IF(SUMIFS($D$5:D1977,$B$5:B1977,B1977,$C$5:C1977,"Carico")-SUMIFS($D$5:D1977,$B$5:B1977,B1977,$C$5:C1977,"Scarico")&lt;0,"Giacenza insufficiente",""),""))))</f>
        <v/>
      </c>
    </row>
    <row r="1978" customFormat="false" ht="15" hidden="false" customHeight="false" outlineLevel="0" collapsed="false">
      <c r="A1978" s="18"/>
      <c r="B1978" s="12"/>
      <c r="C1978" s="13"/>
      <c r="D1978" s="13"/>
      <c r="E1978" s="12"/>
      <c r="F1978" s="14"/>
      <c r="G1978" s="12"/>
      <c r="H1978" s="19" t="str">
        <f aca="false">IF(B1978="","",IFERROR(INDEX(Prodotti!$B$5:$B$504,MATCH(B1978,Prodotti!$A$5:$A$504,0)),"Codice non trovato"))</f>
        <v/>
      </c>
      <c r="I1978" s="17" t="str">
        <f aca="false">IF(OR(D1978="",F1978=""),"",D1978*F1978)</f>
        <v/>
      </c>
      <c r="J1978" s="17" t="str">
        <f aca="false">IF(OR(C1978&lt;&gt;"Scarico",D1978="",F1978="",B1978=""),"",D1978*(F1978-IFERROR(INDEX(Prodotti!$F$5:$F$504,MATCH(B1978,Prodotti!$A$5:$A$504,0)),0)))</f>
        <v/>
      </c>
      <c r="K1978" s="19" t="str">
        <f aca="false">IF(B1978="","",IF(ISNA(MATCH(B1978,Prodotti!$A$5:$A$504,0)),"Codice non trovato",IF(OR(C1978="",D1978=""),"Manca tipo o quantità",IF(C1978="Scarico",IF(SUMIFS($D$5:D1978,$B$5:B1978,B1978,$C$5:C1978,"Carico")-SUMIFS($D$5:D1978,$B$5:B1978,B1978,$C$5:C1978,"Scarico")&lt;0,"Giacenza insufficiente",""),""))))</f>
        <v/>
      </c>
    </row>
    <row r="1979" customFormat="false" ht="15" hidden="false" customHeight="false" outlineLevel="0" collapsed="false">
      <c r="A1979" s="18"/>
      <c r="B1979" s="12"/>
      <c r="C1979" s="13"/>
      <c r="D1979" s="13"/>
      <c r="E1979" s="12"/>
      <c r="F1979" s="14"/>
      <c r="G1979" s="12"/>
      <c r="H1979" s="19" t="str">
        <f aca="false">IF(B1979="","",IFERROR(INDEX(Prodotti!$B$5:$B$504,MATCH(B1979,Prodotti!$A$5:$A$504,0)),"Codice non trovato"))</f>
        <v/>
      </c>
      <c r="I1979" s="17" t="str">
        <f aca="false">IF(OR(D1979="",F1979=""),"",D1979*F1979)</f>
        <v/>
      </c>
      <c r="J1979" s="17" t="str">
        <f aca="false">IF(OR(C1979&lt;&gt;"Scarico",D1979="",F1979="",B1979=""),"",D1979*(F1979-IFERROR(INDEX(Prodotti!$F$5:$F$504,MATCH(B1979,Prodotti!$A$5:$A$504,0)),0)))</f>
        <v/>
      </c>
      <c r="K1979" s="19" t="str">
        <f aca="false">IF(B1979="","",IF(ISNA(MATCH(B1979,Prodotti!$A$5:$A$504,0)),"Codice non trovato",IF(OR(C1979="",D1979=""),"Manca tipo o quantità",IF(C1979="Scarico",IF(SUMIFS($D$5:D1979,$B$5:B1979,B1979,$C$5:C1979,"Carico")-SUMIFS($D$5:D1979,$B$5:B1979,B1979,$C$5:C1979,"Scarico")&lt;0,"Giacenza insufficiente",""),""))))</f>
        <v/>
      </c>
    </row>
    <row r="1980" customFormat="false" ht="15" hidden="false" customHeight="false" outlineLevel="0" collapsed="false">
      <c r="A1980" s="18"/>
      <c r="B1980" s="12"/>
      <c r="C1980" s="13"/>
      <c r="D1980" s="13"/>
      <c r="E1980" s="12"/>
      <c r="F1980" s="14"/>
      <c r="G1980" s="12"/>
      <c r="H1980" s="19" t="str">
        <f aca="false">IF(B1980="","",IFERROR(INDEX(Prodotti!$B$5:$B$504,MATCH(B1980,Prodotti!$A$5:$A$504,0)),"Codice non trovato"))</f>
        <v/>
      </c>
      <c r="I1980" s="17" t="str">
        <f aca="false">IF(OR(D1980="",F1980=""),"",D1980*F1980)</f>
        <v/>
      </c>
      <c r="J1980" s="17" t="str">
        <f aca="false">IF(OR(C1980&lt;&gt;"Scarico",D1980="",F1980="",B1980=""),"",D1980*(F1980-IFERROR(INDEX(Prodotti!$F$5:$F$504,MATCH(B1980,Prodotti!$A$5:$A$504,0)),0)))</f>
        <v/>
      </c>
      <c r="K1980" s="19" t="str">
        <f aca="false">IF(B1980="","",IF(ISNA(MATCH(B1980,Prodotti!$A$5:$A$504,0)),"Codice non trovato",IF(OR(C1980="",D1980=""),"Manca tipo o quantità",IF(C1980="Scarico",IF(SUMIFS($D$5:D1980,$B$5:B1980,B1980,$C$5:C1980,"Carico")-SUMIFS($D$5:D1980,$B$5:B1980,B1980,$C$5:C1980,"Scarico")&lt;0,"Giacenza insufficiente",""),""))))</f>
        <v/>
      </c>
    </row>
    <row r="1981" customFormat="false" ht="15" hidden="false" customHeight="false" outlineLevel="0" collapsed="false">
      <c r="A1981" s="18"/>
      <c r="B1981" s="12"/>
      <c r="C1981" s="13"/>
      <c r="D1981" s="13"/>
      <c r="E1981" s="12"/>
      <c r="F1981" s="14"/>
      <c r="G1981" s="12"/>
      <c r="H1981" s="19" t="str">
        <f aca="false">IF(B1981="","",IFERROR(INDEX(Prodotti!$B$5:$B$504,MATCH(B1981,Prodotti!$A$5:$A$504,0)),"Codice non trovato"))</f>
        <v/>
      </c>
      <c r="I1981" s="17" t="str">
        <f aca="false">IF(OR(D1981="",F1981=""),"",D1981*F1981)</f>
        <v/>
      </c>
      <c r="J1981" s="17" t="str">
        <f aca="false">IF(OR(C1981&lt;&gt;"Scarico",D1981="",F1981="",B1981=""),"",D1981*(F1981-IFERROR(INDEX(Prodotti!$F$5:$F$504,MATCH(B1981,Prodotti!$A$5:$A$504,0)),0)))</f>
        <v/>
      </c>
      <c r="K1981" s="19" t="str">
        <f aca="false">IF(B1981="","",IF(ISNA(MATCH(B1981,Prodotti!$A$5:$A$504,0)),"Codice non trovato",IF(OR(C1981="",D1981=""),"Manca tipo o quantità",IF(C1981="Scarico",IF(SUMIFS($D$5:D1981,$B$5:B1981,B1981,$C$5:C1981,"Carico")-SUMIFS($D$5:D1981,$B$5:B1981,B1981,$C$5:C1981,"Scarico")&lt;0,"Giacenza insufficiente",""),""))))</f>
        <v/>
      </c>
    </row>
    <row r="1982" customFormat="false" ht="15" hidden="false" customHeight="false" outlineLevel="0" collapsed="false">
      <c r="A1982" s="18"/>
      <c r="B1982" s="12"/>
      <c r="C1982" s="13"/>
      <c r="D1982" s="13"/>
      <c r="E1982" s="12"/>
      <c r="F1982" s="14"/>
      <c r="G1982" s="12"/>
      <c r="H1982" s="19" t="str">
        <f aca="false">IF(B1982="","",IFERROR(INDEX(Prodotti!$B$5:$B$504,MATCH(B1982,Prodotti!$A$5:$A$504,0)),"Codice non trovato"))</f>
        <v/>
      </c>
      <c r="I1982" s="17" t="str">
        <f aca="false">IF(OR(D1982="",F1982=""),"",D1982*F1982)</f>
        <v/>
      </c>
      <c r="J1982" s="17" t="str">
        <f aca="false">IF(OR(C1982&lt;&gt;"Scarico",D1982="",F1982="",B1982=""),"",D1982*(F1982-IFERROR(INDEX(Prodotti!$F$5:$F$504,MATCH(B1982,Prodotti!$A$5:$A$504,0)),0)))</f>
        <v/>
      </c>
      <c r="K1982" s="19" t="str">
        <f aca="false">IF(B1982="","",IF(ISNA(MATCH(B1982,Prodotti!$A$5:$A$504,0)),"Codice non trovato",IF(OR(C1982="",D1982=""),"Manca tipo o quantità",IF(C1982="Scarico",IF(SUMIFS($D$5:D1982,$B$5:B1982,B1982,$C$5:C1982,"Carico")-SUMIFS($D$5:D1982,$B$5:B1982,B1982,$C$5:C1982,"Scarico")&lt;0,"Giacenza insufficiente",""),""))))</f>
        <v/>
      </c>
    </row>
    <row r="1983" customFormat="false" ht="15" hidden="false" customHeight="false" outlineLevel="0" collapsed="false">
      <c r="A1983" s="18"/>
      <c r="B1983" s="12"/>
      <c r="C1983" s="13"/>
      <c r="D1983" s="13"/>
      <c r="E1983" s="12"/>
      <c r="F1983" s="14"/>
      <c r="G1983" s="12"/>
      <c r="H1983" s="19" t="str">
        <f aca="false">IF(B1983="","",IFERROR(INDEX(Prodotti!$B$5:$B$504,MATCH(B1983,Prodotti!$A$5:$A$504,0)),"Codice non trovato"))</f>
        <v/>
      </c>
      <c r="I1983" s="17" t="str">
        <f aca="false">IF(OR(D1983="",F1983=""),"",D1983*F1983)</f>
        <v/>
      </c>
      <c r="J1983" s="17" t="str">
        <f aca="false">IF(OR(C1983&lt;&gt;"Scarico",D1983="",F1983="",B1983=""),"",D1983*(F1983-IFERROR(INDEX(Prodotti!$F$5:$F$504,MATCH(B1983,Prodotti!$A$5:$A$504,0)),0)))</f>
        <v/>
      </c>
      <c r="K1983" s="19" t="str">
        <f aca="false">IF(B1983="","",IF(ISNA(MATCH(B1983,Prodotti!$A$5:$A$504,0)),"Codice non trovato",IF(OR(C1983="",D1983=""),"Manca tipo o quantità",IF(C1983="Scarico",IF(SUMIFS($D$5:D1983,$B$5:B1983,B1983,$C$5:C1983,"Carico")-SUMIFS($D$5:D1983,$B$5:B1983,B1983,$C$5:C1983,"Scarico")&lt;0,"Giacenza insufficiente",""),""))))</f>
        <v/>
      </c>
    </row>
    <row r="1984" customFormat="false" ht="15" hidden="false" customHeight="false" outlineLevel="0" collapsed="false">
      <c r="A1984" s="18"/>
      <c r="B1984" s="12"/>
      <c r="C1984" s="13"/>
      <c r="D1984" s="13"/>
      <c r="E1984" s="12"/>
      <c r="F1984" s="14"/>
      <c r="G1984" s="12"/>
      <c r="H1984" s="19" t="str">
        <f aca="false">IF(B1984="","",IFERROR(INDEX(Prodotti!$B$5:$B$504,MATCH(B1984,Prodotti!$A$5:$A$504,0)),"Codice non trovato"))</f>
        <v/>
      </c>
      <c r="I1984" s="17" t="str">
        <f aca="false">IF(OR(D1984="",F1984=""),"",D1984*F1984)</f>
        <v/>
      </c>
      <c r="J1984" s="17" t="str">
        <f aca="false">IF(OR(C1984&lt;&gt;"Scarico",D1984="",F1984="",B1984=""),"",D1984*(F1984-IFERROR(INDEX(Prodotti!$F$5:$F$504,MATCH(B1984,Prodotti!$A$5:$A$504,0)),0)))</f>
        <v/>
      </c>
      <c r="K1984" s="19" t="str">
        <f aca="false">IF(B1984="","",IF(ISNA(MATCH(B1984,Prodotti!$A$5:$A$504,0)),"Codice non trovato",IF(OR(C1984="",D1984=""),"Manca tipo o quantità",IF(C1984="Scarico",IF(SUMIFS($D$5:D1984,$B$5:B1984,B1984,$C$5:C1984,"Carico")-SUMIFS($D$5:D1984,$B$5:B1984,B1984,$C$5:C1984,"Scarico")&lt;0,"Giacenza insufficiente",""),""))))</f>
        <v/>
      </c>
    </row>
    <row r="1985" customFormat="false" ht="15" hidden="false" customHeight="false" outlineLevel="0" collapsed="false">
      <c r="A1985" s="18"/>
      <c r="B1985" s="12"/>
      <c r="C1985" s="13"/>
      <c r="D1985" s="13"/>
      <c r="E1985" s="12"/>
      <c r="F1985" s="14"/>
      <c r="G1985" s="12"/>
      <c r="H1985" s="19" t="str">
        <f aca="false">IF(B1985="","",IFERROR(INDEX(Prodotti!$B$5:$B$504,MATCH(B1985,Prodotti!$A$5:$A$504,0)),"Codice non trovato"))</f>
        <v/>
      </c>
      <c r="I1985" s="17" t="str">
        <f aca="false">IF(OR(D1985="",F1985=""),"",D1985*F1985)</f>
        <v/>
      </c>
      <c r="J1985" s="17" t="str">
        <f aca="false">IF(OR(C1985&lt;&gt;"Scarico",D1985="",F1985="",B1985=""),"",D1985*(F1985-IFERROR(INDEX(Prodotti!$F$5:$F$504,MATCH(B1985,Prodotti!$A$5:$A$504,0)),0)))</f>
        <v/>
      </c>
      <c r="K1985" s="19" t="str">
        <f aca="false">IF(B1985="","",IF(ISNA(MATCH(B1985,Prodotti!$A$5:$A$504,0)),"Codice non trovato",IF(OR(C1985="",D1985=""),"Manca tipo o quantità",IF(C1985="Scarico",IF(SUMIFS($D$5:D1985,$B$5:B1985,B1985,$C$5:C1985,"Carico")-SUMIFS($D$5:D1985,$B$5:B1985,B1985,$C$5:C1985,"Scarico")&lt;0,"Giacenza insufficiente",""),""))))</f>
        <v/>
      </c>
    </row>
    <row r="1986" customFormat="false" ht="15" hidden="false" customHeight="false" outlineLevel="0" collapsed="false">
      <c r="A1986" s="18"/>
      <c r="B1986" s="12"/>
      <c r="C1986" s="13"/>
      <c r="D1986" s="13"/>
      <c r="E1986" s="12"/>
      <c r="F1986" s="14"/>
      <c r="G1986" s="12"/>
      <c r="H1986" s="19" t="str">
        <f aca="false">IF(B1986="","",IFERROR(INDEX(Prodotti!$B$5:$B$504,MATCH(B1986,Prodotti!$A$5:$A$504,0)),"Codice non trovato"))</f>
        <v/>
      </c>
      <c r="I1986" s="17" t="str">
        <f aca="false">IF(OR(D1986="",F1986=""),"",D1986*F1986)</f>
        <v/>
      </c>
      <c r="J1986" s="17" t="str">
        <f aca="false">IF(OR(C1986&lt;&gt;"Scarico",D1986="",F1986="",B1986=""),"",D1986*(F1986-IFERROR(INDEX(Prodotti!$F$5:$F$504,MATCH(B1986,Prodotti!$A$5:$A$504,0)),0)))</f>
        <v/>
      </c>
      <c r="K1986" s="19" t="str">
        <f aca="false">IF(B1986="","",IF(ISNA(MATCH(B1986,Prodotti!$A$5:$A$504,0)),"Codice non trovato",IF(OR(C1986="",D1986=""),"Manca tipo o quantità",IF(C1986="Scarico",IF(SUMIFS($D$5:D1986,$B$5:B1986,B1986,$C$5:C1986,"Carico")-SUMIFS($D$5:D1986,$B$5:B1986,B1986,$C$5:C1986,"Scarico")&lt;0,"Giacenza insufficiente",""),""))))</f>
        <v/>
      </c>
    </row>
    <row r="1987" customFormat="false" ht="15" hidden="false" customHeight="false" outlineLevel="0" collapsed="false">
      <c r="A1987" s="18"/>
      <c r="B1987" s="12"/>
      <c r="C1987" s="13"/>
      <c r="D1987" s="13"/>
      <c r="E1987" s="12"/>
      <c r="F1987" s="14"/>
      <c r="G1987" s="12"/>
      <c r="H1987" s="19" t="str">
        <f aca="false">IF(B1987="","",IFERROR(INDEX(Prodotti!$B$5:$B$504,MATCH(B1987,Prodotti!$A$5:$A$504,0)),"Codice non trovato"))</f>
        <v/>
      </c>
      <c r="I1987" s="17" t="str">
        <f aca="false">IF(OR(D1987="",F1987=""),"",D1987*F1987)</f>
        <v/>
      </c>
      <c r="J1987" s="17" t="str">
        <f aca="false">IF(OR(C1987&lt;&gt;"Scarico",D1987="",F1987="",B1987=""),"",D1987*(F1987-IFERROR(INDEX(Prodotti!$F$5:$F$504,MATCH(B1987,Prodotti!$A$5:$A$504,0)),0)))</f>
        <v/>
      </c>
      <c r="K1987" s="19" t="str">
        <f aca="false">IF(B1987="","",IF(ISNA(MATCH(B1987,Prodotti!$A$5:$A$504,0)),"Codice non trovato",IF(OR(C1987="",D1987=""),"Manca tipo o quantità",IF(C1987="Scarico",IF(SUMIFS($D$5:D1987,$B$5:B1987,B1987,$C$5:C1987,"Carico")-SUMIFS($D$5:D1987,$B$5:B1987,B1987,$C$5:C1987,"Scarico")&lt;0,"Giacenza insufficiente",""),""))))</f>
        <v/>
      </c>
    </row>
    <row r="1988" customFormat="false" ht="15" hidden="false" customHeight="false" outlineLevel="0" collapsed="false">
      <c r="A1988" s="18"/>
      <c r="B1988" s="12"/>
      <c r="C1988" s="13"/>
      <c r="D1988" s="13"/>
      <c r="E1988" s="12"/>
      <c r="F1988" s="14"/>
      <c r="G1988" s="12"/>
      <c r="H1988" s="19" t="str">
        <f aca="false">IF(B1988="","",IFERROR(INDEX(Prodotti!$B$5:$B$504,MATCH(B1988,Prodotti!$A$5:$A$504,0)),"Codice non trovato"))</f>
        <v/>
      </c>
      <c r="I1988" s="17" t="str">
        <f aca="false">IF(OR(D1988="",F1988=""),"",D1988*F1988)</f>
        <v/>
      </c>
      <c r="J1988" s="17" t="str">
        <f aca="false">IF(OR(C1988&lt;&gt;"Scarico",D1988="",F1988="",B1988=""),"",D1988*(F1988-IFERROR(INDEX(Prodotti!$F$5:$F$504,MATCH(B1988,Prodotti!$A$5:$A$504,0)),0)))</f>
        <v/>
      </c>
      <c r="K1988" s="19" t="str">
        <f aca="false">IF(B1988="","",IF(ISNA(MATCH(B1988,Prodotti!$A$5:$A$504,0)),"Codice non trovato",IF(OR(C1988="",D1988=""),"Manca tipo o quantità",IF(C1988="Scarico",IF(SUMIFS($D$5:D1988,$B$5:B1988,B1988,$C$5:C1988,"Carico")-SUMIFS($D$5:D1988,$B$5:B1988,B1988,$C$5:C1988,"Scarico")&lt;0,"Giacenza insufficiente",""),""))))</f>
        <v/>
      </c>
    </row>
    <row r="1989" customFormat="false" ht="15" hidden="false" customHeight="false" outlineLevel="0" collapsed="false">
      <c r="A1989" s="18"/>
      <c r="B1989" s="12"/>
      <c r="C1989" s="13"/>
      <c r="D1989" s="13"/>
      <c r="E1989" s="12"/>
      <c r="F1989" s="14"/>
      <c r="G1989" s="12"/>
      <c r="H1989" s="19" t="str">
        <f aca="false">IF(B1989="","",IFERROR(INDEX(Prodotti!$B$5:$B$504,MATCH(B1989,Prodotti!$A$5:$A$504,0)),"Codice non trovato"))</f>
        <v/>
      </c>
      <c r="I1989" s="17" t="str">
        <f aca="false">IF(OR(D1989="",F1989=""),"",D1989*F1989)</f>
        <v/>
      </c>
      <c r="J1989" s="17" t="str">
        <f aca="false">IF(OR(C1989&lt;&gt;"Scarico",D1989="",F1989="",B1989=""),"",D1989*(F1989-IFERROR(INDEX(Prodotti!$F$5:$F$504,MATCH(B1989,Prodotti!$A$5:$A$504,0)),0)))</f>
        <v/>
      </c>
      <c r="K1989" s="19" t="str">
        <f aca="false">IF(B1989="","",IF(ISNA(MATCH(B1989,Prodotti!$A$5:$A$504,0)),"Codice non trovato",IF(OR(C1989="",D1989=""),"Manca tipo o quantità",IF(C1989="Scarico",IF(SUMIFS($D$5:D1989,$B$5:B1989,B1989,$C$5:C1989,"Carico")-SUMIFS($D$5:D1989,$B$5:B1989,B1989,$C$5:C1989,"Scarico")&lt;0,"Giacenza insufficiente",""),""))))</f>
        <v/>
      </c>
    </row>
    <row r="1990" customFormat="false" ht="15" hidden="false" customHeight="false" outlineLevel="0" collapsed="false">
      <c r="A1990" s="18"/>
      <c r="B1990" s="12"/>
      <c r="C1990" s="13"/>
      <c r="D1990" s="13"/>
      <c r="E1990" s="12"/>
      <c r="F1990" s="14"/>
      <c r="G1990" s="12"/>
      <c r="H1990" s="19" t="str">
        <f aca="false">IF(B1990="","",IFERROR(INDEX(Prodotti!$B$5:$B$504,MATCH(B1990,Prodotti!$A$5:$A$504,0)),"Codice non trovato"))</f>
        <v/>
      </c>
      <c r="I1990" s="17" t="str">
        <f aca="false">IF(OR(D1990="",F1990=""),"",D1990*F1990)</f>
        <v/>
      </c>
      <c r="J1990" s="17" t="str">
        <f aca="false">IF(OR(C1990&lt;&gt;"Scarico",D1990="",F1990="",B1990=""),"",D1990*(F1990-IFERROR(INDEX(Prodotti!$F$5:$F$504,MATCH(B1990,Prodotti!$A$5:$A$504,0)),0)))</f>
        <v/>
      </c>
      <c r="K1990" s="19" t="str">
        <f aca="false">IF(B1990="","",IF(ISNA(MATCH(B1990,Prodotti!$A$5:$A$504,0)),"Codice non trovato",IF(OR(C1990="",D1990=""),"Manca tipo o quantità",IF(C1990="Scarico",IF(SUMIFS($D$5:D1990,$B$5:B1990,B1990,$C$5:C1990,"Carico")-SUMIFS($D$5:D1990,$B$5:B1990,B1990,$C$5:C1990,"Scarico")&lt;0,"Giacenza insufficiente",""),""))))</f>
        <v/>
      </c>
    </row>
    <row r="1991" customFormat="false" ht="15" hidden="false" customHeight="false" outlineLevel="0" collapsed="false">
      <c r="A1991" s="18"/>
      <c r="B1991" s="12"/>
      <c r="C1991" s="13"/>
      <c r="D1991" s="13"/>
      <c r="E1991" s="12"/>
      <c r="F1991" s="14"/>
      <c r="G1991" s="12"/>
      <c r="H1991" s="19" t="str">
        <f aca="false">IF(B1991="","",IFERROR(INDEX(Prodotti!$B$5:$B$504,MATCH(B1991,Prodotti!$A$5:$A$504,0)),"Codice non trovato"))</f>
        <v/>
      </c>
      <c r="I1991" s="17" t="str">
        <f aca="false">IF(OR(D1991="",F1991=""),"",D1991*F1991)</f>
        <v/>
      </c>
      <c r="J1991" s="17" t="str">
        <f aca="false">IF(OR(C1991&lt;&gt;"Scarico",D1991="",F1991="",B1991=""),"",D1991*(F1991-IFERROR(INDEX(Prodotti!$F$5:$F$504,MATCH(B1991,Prodotti!$A$5:$A$504,0)),0)))</f>
        <v/>
      </c>
      <c r="K1991" s="19" t="str">
        <f aca="false">IF(B1991="","",IF(ISNA(MATCH(B1991,Prodotti!$A$5:$A$504,0)),"Codice non trovato",IF(OR(C1991="",D1991=""),"Manca tipo o quantità",IF(C1991="Scarico",IF(SUMIFS($D$5:D1991,$B$5:B1991,B1991,$C$5:C1991,"Carico")-SUMIFS($D$5:D1991,$B$5:B1991,B1991,$C$5:C1991,"Scarico")&lt;0,"Giacenza insufficiente",""),""))))</f>
        <v/>
      </c>
    </row>
    <row r="1992" customFormat="false" ht="15" hidden="false" customHeight="false" outlineLevel="0" collapsed="false">
      <c r="A1992" s="18"/>
      <c r="B1992" s="12"/>
      <c r="C1992" s="13"/>
      <c r="D1992" s="13"/>
      <c r="E1992" s="12"/>
      <c r="F1992" s="14"/>
      <c r="G1992" s="12"/>
      <c r="H1992" s="19" t="str">
        <f aca="false">IF(B1992="","",IFERROR(INDEX(Prodotti!$B$5:$B$504,MATCH(B1992,Prodotti!$A$5:$A$504,0)),"Codice non trovato"))</f>
        <v/>
      </c>
      <c r="I1992" s="17" t="str">
        <f aca="false">IF(OR(D1992="",F1992=""),"",D1992*F1992)</f>
        <v/>
      </c>
      <c r="J1992" s="17" t="str">
        <f aca="false">IF(OR(C1992&lt;&gt;"Scarico",D1992="",F1992="",B1992=""),"",D1992*(F1992-IFERROR(INDEX(Prodotti!$F$5:$F$504,MATCH(B1992,Prodotti!$A$5:$A$504,0)),0)))</f>
        <v/>
      </c>
      <c r="K1992" s="19" t="str">
        <f aca="false">IF(B1992="","",IF(ISNA(MATCH(B1992,Prodotti!$A$5:$A$504,0)),"Codice non trovato",IF(OR(C1992="",D1992=""),"Manca tipo o quantità",IF(C1992="Scarico",IF(SUMIFS($D$5:D1992,$B$5:B1992,B1992,$C$5:C1992,"Carico")-SUMIFS($D$5:D1992,$B$5:B1992,B1992,$C$5:C1992,"Scarico")&lt;0,"Giacenza insufficiente",""),""))))</f>
        <v/>
      </c>
    </row>
    <row r="1993" customFormat="false" ht="15" hidden="false" customHeight="false" outlineLevel="0" collapsed="false">
      <c r="A1993" s="18"/>
      <c r="B1993" s="12"/>
      <c r="C1993" s="13"/>
      <c r="D1993" s="13"/>
      <c r="E1993" s="12"/>
      <c r="F1993" s="14"/>
      <c r="G1993" s="12"/>
      <c r="H1993" s="19" t="str">
        <f aca="false">IF(B1993="","",IFERROR(INDEX(Prodotti!$B$5:$B$504,MATCH(B1993,Prodotti!$A$5:$A$504,0)),"Codice non trovato"))</f>
        <v/>
      </c>
      <c r="I1993" s="17" t="str">
        <f aca="false">IF(OR(D1993="",F1993=""),"",D1993*F1993)</f>
        <v/>
      </c>
      <c r="J1993" s="17" t="str">
        <f aca="false">IF(OR(C1993&lt;&gt;"Scarico",D1993="",F1993="",B1993=""),"",D1993*(F1993-IFERROR(INDEX(Prodotti!$F$5:$F$504,MATCH(B1993,Prodotti!$A$5:$A$504,0)),0)))</f>
        <v/>
      </c>
      <c r="K1993" s="19" t="str">
        <f aca="false">IF(B1993="","",IF(ISNA(MATCH(B1993,Prodotti!$A$5:$A$504,0)),"Codice non trovato",IF(OR(C1993="",D1993=""),"Manca tipo o quantità",IF(C1993="Scarico",IF(SUMIFS($D$5:D1993,$B$5:B1993,B1993,$C$5:C1993,"Carico")-SUMIFS($D$5:D1993,$B$5:B1993,B1993,$C$5:C1993,"Scarico")&lt;0,"Giacenza insufficiente",""),""))))</f>
        <v/>
      </c>
    </row>
    <row r="1994" customFormat="false" ht="15" hidden="false" customHeight="false" outlineLevel="0" collapsed="false">
      <c r="A1994" s="18"/>
      <c r="B1994" s="12"/>
      <c r="C1994" s="13"/>
      <c r="D1994" s="13"/>
      <c r="E1994" s="12"/>
      <c r="F1994" s="14"/>
      <c r="G1994" s="12"/>
      <c r="H1994" s="19" t="str">
        <f aca="false">IF(B1994="","",IFERROR(INDEX(Prodotti!$B$5:$B$504,MATCH(B1994,Prodotti!$A$5:$A$504,0)),"Codice non trovato"))</f>
        <v/>
      </c>
      <c r="I1994" s="17" t="str">
        <f aca="false">IF(OR(D1994="",F1994=""),"",D1994*F1994)</f>
        <v/>
      </c>
      <c r="J1994" s="17" t="str">
        <f aca="false">IF(OR(C1994&lt;&gt;"Scarico",D1994="",F1994="",B1994=""),"",D1994*(F1994-IFERROR(INDEX(Prodotti!$F$5:$F$504,MATCH(B1994,Prodotti!$A$5:$A$504,0)),0)))</f>
        <v/>
      </c>
      <c r="K1994" s="19" t="str">
        <f aca="false">IF(B1994="","",IF(ISNA(MATCH(B1994,Prodotti!$A$5:$A$504,0)),"Codice non trovato",IF(OR(C1994="",D1994=""),"Manca tipo o quantità",IF(C1994="Scarico",IF(SUMIFS($D$5:D1994,$B$5:B1994,B1994,$C$5:C1994,"Carico")-SUMIFS($D$5:D1994,$B$5:B1994,B1994,$C$5:C1994,"Scarico")&lt;0,"Giacenza insufficiente",""),""))))</f>
        <v/>
      </c>
    </row>
    <row r="1995" customFormat="false" ht="15" hidden="false" customHeight="false" outlineLevel="0" collapsed="false">
      <c r="A1995" s="18"/>
      <c r="B1995" s="12"/>
      <c r="C1995" s="13"/>
      <c r="D1995" s="13"/>
      <c r="E1995" s="12"/>
      <c r="F1995" s="14"/>
      <c r="G1995" s="12"/>
      <c r="H1995" s="19" t="str">
        <f aca="false">IF(B1995="","",IFERROR(INDEX(Prodotti!$B$5:$B$504,MATCH(B1995,Prodotti!$A$5:$A$504,0)),"Codice non trovato"))</f>
        <v/>
      </c>
      <c r="I1995" s="17" t="str">
        <f aca="false">IF(OR(D1995="",F1995=""),"",D1995*F1995)</f>
        <v/>
      </c>
      <c r="J1995" s="17" t="str">
        <f aca="false">IF(OR(C1995&lt;&gt;"Scarico",D1995="",F1995="",B1995=""),"",D1995*(F1995-IFERROR(INDEX(Prodotti!$F$5:$F$504,MATCH(B1995,Prodotti!$A$5:$A$504,0)),0)))</f>
        <v/>
      </c>
      <c r="K1995" s="19" t="str">
        <f aca="false">IF(B1995="","",IF(ISNA(MATCH(B1995,Prodotti!$A$5:$A$504,0)),"Codice non trovato",IF(OR(C1995="",D1995=""),"Manca tipo o quantità",IF(C1995="Scarico",IF(SUMIFS($D$5:D1995,$B$5:B1995,B1995,$C$5:C1995,"Carico")-SUMIFS($D$5:D1995,$B$5:B1995,B1995,$C$5:C1995,"Scarico")&lt;0,"Giacenza insufficiente",""),""))))</f>
        <v/>
      </c>
    </row>
    <row r="1996" customFormat="false" ht="15" hidden="false" customHeight="false" outlineLevel="0" collapsed="false">
      <c r="A1996" s="18"/>
      <c r="B1996" s="12"/>
      <c r="C1996" s="13"/>
      <c r="D1996" s="13"/>
      <c r="E1996" s="12"/>
      <c r="F1996" s="14"/>
      <c r="G1996" s="12"/>
      <c r="H1996" s="19" t="str">
        <f aca="false">IF(B1996="","",IFERROR(INDEX(Prodotti!$B$5:$B$504,MATCH(B1996,Prodotti!$A$5:$A$504,0)),"Codice non trovato"))</f>
        <v/>
      </c>
      <c r="I1996" s="17" t="str">
        <f aca="false">IF(OR(D1996="",F1996=""),"",D1996*F1996)</f>
        <v/>
      </c>
      <c r="J1996" s="17" t="str">
        <f aca="false">IF(OR(C1996&lt;&gt;"Scarico",D1996="",F1996="",B1996=""),"",D1996*(F1996-IFERROR(INDEX(Prodotti!$F$5:$F$504,MATCH(B1996,Prodotti!$A$5:$A$504,0)),0)))</f>
        <v/>
      </c>
      <c r="K1996" s="19" t="str">
        <f aca="false">IF(B1996="","",IF(ISNA(MATCH(B1996,Prodotti!$A$5:$A$504,0)),"Codice non trovato",IF(OR(C1996="",D1996=""),"Manca tipo o quantità",IF(C1996="Scarico",IF(SUMIFS($D$5:D1996,$B$5:B1996,B1996,$C$5:C1996,"Carico")-SUMIFS($D$5:D1996,$B$5:B1996,B1996,$C$5:C1996,"Scarico")&lt;0,"Giacenza insufficiente",""),""))))</f>
        <v/>
      </c>
    </row>
    <row r="1997" customFormat="false" ht="15" hidden="false" customHeight="false" outlineLevel="0" collapsed="false">
      <c r="A1997" s="18"/>
      <c r="B1997" s="12"/>
      <c r="C1997" s="13"/>
      <c r="D1997" s="13"/>
      <c r="E1997" s="12"/>
      <c r="F1997" s="14"/>
      <c r="G1997" s="12"/>
      <c r="H1997" s="19" t="str">
        <f aca="false">IF(B1997="","",IFERROR(INDEX(Prodotti!$B$5:$B$504,MATCH(B1997,Prodotti!$A$5:$A$504,0)),"Codice non trovato"))</f>
        <v/>
      </c>
      <c r="I1997" s="17" t="str">
        <f aca="false">IF(OR(D1997="",F1997=""),"",D1997*F1997)</f>
        <v/>
      </c>
      <c r="J1997" s="17" t="str">
        <f aca="false">IF(OR(C1997&lt;&gt;"Scarico",D1997="",F1997="",B1997=""),"",D1997*(F1997-IFERROR(INDEX(Prodotti!$F$5:$F$504,MATCH(B1997,Prodotti!$A$5:$A$504,0)),0)))</f>
        <v/>
      </c>
      <c r="K1997" s="19" t="str">
        <f aca="false">IF(B1997="","",IF(ISNA(MATCH(B1997,Prodotti!$A$5:$A$504,0)),"Codice non trovato",IF(OR(C1997="",D1997=""),"Manca tipo o quantità",IF(C1997="Scarico",IF(SUMIFS($D$5:D1997,$B$5:B1997,B1997,$C$5:C1997,"Carico")-SUMIFS($D$5:D1997,$B$5:B1997,B1997,$C$5:C1997,"Scarico")&lt;0,"Giacenza insufficiente",""),""))))</f>
        <v/>
      </c>
    </row>
    <row r="1998" customFormat="false" ht="15" hidden="false" customHeight="false" outlineLevel="0" collapsed="false">
      <c r="A1998" s="18"/>
      <c r="B1998" s="12"/>
      <c r="C1998" s="13"/>
      <c r="D1998" s="13"/>
      <c r="E1998" s="12"/>
      <c r="F1998" s="14"/>
      <c r="G1998" s="12"/>
      <c r="H1998" s="19" t="str">
        <f aca="false">IF(B1998="","",IFERROR(INDEX(Prodotti!$B$5:$B$504,MATCH(B1998,Prodotti!$A$5:$A$504,0)),"Codice non trovato"))</f>
        <v/>
      </c>
      <c r="I1998" s="17" t="str">
        <f aca="false">IF(OR(D1998="",F1998=""),"",D1998*F1998)</f>
        <v/>
      </c>
      <c r="J1998" s="17" t="str">
        <f aca="false">IF(OR(C1998&lt;&gt;"Scarico",D1998="",F1998="",B1998=""),"",D1998*(F1998-IFERROR(INDEX(Prodotti!$F$5:$F$504,MATCH(B1998,Prodotti!$A$5:$A$504,0)),0)))</f>
        <v/>
      </c>
      <c r="K1998" s="19" t="str">
        <f aca="false">IF(B1998="","",IF(ISNA(MATCH(B1998,Prodotti!$A$5:$A$504,0)),"Codice non trovato",IF(OR(C1998="",D1998=""),"Manca tipo o quantità",IF(C1998="Scarico",IF(SUMIFS($D$5:D1998,$B$5:B1998,B1998,$C$5:C1998,"Carico")-SUMIFS($D$5:D1998,$B$5:B1998,B1998,$C$5:C1998,"Scarico")&lt;0,"Giacenza insufficiente",""),""))))</f>
        <v/>
      </c>
    </row>
    <row r="1999" customFormat="false" ht="15" hidden="false" customHeight="false" outlineLevel="0" collapsed="false">
      <c r="A1999" s="18"/>
      <c r="B1999" s="12"/>
      <c r="C1999" s="13"/>
      <c r="D1999" s="13"/>
      <c r="E1999" s="12"/>
      <c r="F1999" s="14"/>
      <c r="G1999" s="12"/>
      <c r="H1999" s="19" t="str">
        <f aca="false">IF(B1999="","",IFERROR(INDEX(Prodotti!$B$5:$B$504,MATCH(B1999,Prodotti!$A$5:$A$504,0)),"Codice non trovato"))</f>
        <v/>
      </c>
      <c r="I1999" s="17" t="str">
        <f aca="false">IF(OR(D1999="",F1999=""),"",D1999*F1999)</f>
        <v/>
      </c>
      <c r="J1999" s="17" t="str">
        <f aca="false">IF(OR(C1999&lt;&gt;"Scarico",D1999="",F1999="",B1999=""),"",D1999*(F1999-IFERROR(INDEX(Prodotti!$F$5:$F$504,MATCH(B1999,Prodotti!$A$5:$A$504,0)),0)))</f>
        <v/>
      </c>
      <c r="K1999" s="19" t="str">
        <f aca="false">IF(B1999="","",IF(ISNA(MATCH(B1999,Prodotti!$A$5:$A$504,0)),"Codice non trovato",IF(OR(C1999="",D1999=""),"Manca tipo o quantità",IF(C1999="Scarico",IF(SUMIFS($D$5:D1999,$B$5:B1999,B1999,$C$5:C1999,"Carico")-SUMIFS($D$5:D1999,$B$5:B1999,B1999,$C$5:C1999,"Scarico")&lt;0,"Giacenza insufficiente",""),""))))</f>
        <v/>
      </c>
    </row>
    <row r="2000" customFormat="false" ht="15" hidden="false" customHeight="false" outlineLevel="0" collapsed="false">
      <c r="A2000" s="18"/>
      <c r="B2000" s="12"/>
      <c r="C2000" s="13"/>
      <c r="D2000" s="13"/>
      <c r="E2000" s="12"/>
      <c r="F2000" s="14"/>
      <c r="G2000" s="12"/>
      <c r="H2000" s="19" t="str">
        <f aca="false">IF(B2000="","",IFERROR(INDEX(Prodotti!$B$5:$B$504,MATCH(B2000,Prodotti!$A$5:$A$504,0)),"Codice non trovato"))</f>
        <v/>
      </c>
      <c r="I2000" s="17" t="str">
        <f aca="false">IF(OR(D2000="",F2000=""),"",D2000*F2000)</f>
        <v/>
      </c>
      <c r="J2000" s="17" t="str">
        <f aca="false">IF(OR(C2000&lt;&gt;"Scarico",D2000="",F2000="",B2000=""),"",D2000*(F2000-IFERROR(INDEX(Prodotti!$F$5:$F$504,MATCH(B2000,Prodotti!$A$5:$A$504,0)),0)))</f>
        <v/>
      </c>
      <c r="K2000" s="19" t="str">
        <f aca="false">IF(B2000="","",IF(ISNA(MATCH(B2000,Prodotti!$A$5:$A$504,0)),"Codice non trovato",IF(OR(C2000="",D2000=""),"Manca tipo o quantità",IF(C2000="Scarico",IF(SUMIFS($D$5:D2000,$B$5:B2000,B2000,$C$5:C2000,"Carico")-SUMIFS($D$5:D2000,$B$5:B2000,B2000,$C$5:C2000,"Scarico")&lt;0,"Giacenza insufficiente",""),""))))</f>
        <v/>
      </c>
    </row>
    <row r="2001" customFormat="false" ht="15" hidden="false" customHeight="false" outlineLevel="0" collapsed="false">
      <c r="A2001" s="18"/>
      <c r="B2001" s="12"/>
      <c r="C2001" s="13"/>
      <c r="D2001" s="13"/>
      <c r="E2001" s="12"/>
      <c r="F2001" s="14"/>
      <c r="G2001" s="12"/>
      <c r="H2001" s="19" t="str">
        <f aca="false">IF(B2001="","",IFERROR(INDEX(Prodotti!$B$5:$B$504,MATCH(B2001,Prodotti!$A$5:$A$504,0)),"Codice non trovato"))</f>
        <v/>
      </c>
      <c r="I2001" s="17" t="str">
        <f aca="false">IF(OR(D2001="",F2001=""),"",D2001*F2001)</f>
        <v/>
      </c>
      <c r="J2001" s="17" t="str">
        <f aca="false">IF(OR(C2001&lt;&gt;"Scarico",D2001="",F2001="",B2001=""),"",D2001*(F2001-IFERROR(INDEX(Prodotti!$F$5:$F$504,MATCH(B2001,Prodotti!$A$5:$A$504,0)),0)))</f>
        <v/>
      </c>
      <c r="K2001" s="19" t="str">
        <f aca="false">IF(B2001="","",IF(ISNA(MATCH(B2001,Prodotti!$A$5:$A$504,0)),"Codice non trovato",IF(OR(C2001="",D2001=""),"Manca tipo o quantità",IF(C2001="Scarico",IF(SUMIFS($D$5:D2001,$B$5:B2001,B2001,$C$5:C2001,"Carico")-SUMIFS($D$5:D2001,$B$5:B2001,B2001,$C$5:C2001,"Scarico")&lt;0,"Giacenza insufficiente",""),""))))</f>
        <v/>
      </c>
    </row>
    <row r="2002" customFormat="false" ht="15" hidden="false" customHeight="false" outlineLevel="0" collapsed="false">
      <c r="A2002" s="18"/>
      <c r="B2002" s="12"/>
      <c r="C2002" s="13"/>
      <c r="D2002" s="13"/>
      <c r="E2002" s="12"/>
      <c r="F2002" s="14"/>
      <c r="G2002" s="12"/>
      <c r="H2002" s="19" t="str">
        <f aca="false">IF(B2002="","",IFERROR(INDEX(Prodotti!$B$5:$B$504,MATCH(B2002,Prodotti!$A$5:$A$504,0)),"Codice non trovato"))</f>
        <v/>
      </c>
      <c r="I2002" s="17" t="str">
        <f aca="false">IF(OR(D2002="",F2002=""),"",D2002*F2002)</f>
        <v/>
      </c>
      <c r="J2002" s="17" t="str">
        <f aca="false">IF(OR(C2002&lt;&gt;"Scarico",D2002="",F2002="",B2002=""),"",D2002*(F2002-IFERROR(INDEX(Prodotti!$F$5:$F$504,MATCH(B2002,Prodotti!$A$5:$A$504,0)),0)))</f>
        <v/>
      </c>
      <c r="K2002" s="19" t="str">
        <f aca="false">IF(B2002="","",IF(ISNA(MATCH(B2002,Prodotti!$A$5:$A$504,0)),"Codice non trovato",IF(OR(C2002="",D2002=""),"Manca tipo o quantità",IF(C2002="Scarico",IF(SUMIFS($D$5:D2002,$B$5:B2002,B2002,$C$5:C2002,"Carico")-SUMIFS($D$5:D2002,$B$5:B2002,B2002,$C$5:C2002,"Scarico")&lt;0,"Giacenza insufficiente",""),""))))</f>
        <v/>
      </c>
    </row>
    <row r="2003" customFormat="false" ht="15" hidden="false" customHeight="false" outlineLevel="0" collapsed="false">
      <c r="A2003" s="18"/>
      <c r="B2003" s="12"/>
      <c r="C2003" s="13"/>
      <c r="D2003" s="13"/>
      <c r="E2003" s="12"/>
      <c r="F2003" s="14"/>
      <c r="G2003" s="12"/>
      <c r="H2003" s="19" t="str">
        <f aca="false">IF(B2003="","",IFERROR(INDEX(Prodotti!$B$5:$B$504,MATCH(B2003,Prodotti!$A$5:$A$504,0)),"Codice non trovato"))</f>
        <v/>
      </c>
      <c r="I2003" s="17" t="str">
        <f aca="false">IF(OR(D2003="",F2003=""),"",D2003*F2003)</f>
        <v/>
      </c>
      <c r="J2003" s="17" t="str">
        <f aca="false">IF(OR(C2003&lt;&gt;"Scarico",D2003="",F2003="",B2003=""),"",D2003*(F2003-IFERROR(INDEX(Prodotti!$F$5:$F$504,MATCH(B2003,Prodotti!$A$5:$A$504,0)),0)))</f>
        <v/>
      </c>
      <c r="K2003" s="19" t="str">
        <f aca="false">IF(B2003="","",IF(ISNA(MATCH(B2003,Prodotti!$A$5:$A$504,0)),"Codice non trovato",IF(OR(C2003="",D2003=""),"Manca tipo o quantità",IF(C2003="Scarico",IF(SUMIFS($D$5:D2003,$B$5:B2003,B2003,$C$5:C2003,"Carico")-SUMIFS($D$5:D2003,$B$5:B2003,B2003,$C$5:C2003,"Scarico")&lt;0,"Giacenza insufficiente",""),""))))</f>
        <v/>
      </c>
    </row>
    <row r="2004" customFormat="false" ht="15" hidden="false" customHeight="false" outlineLevel="0" collapsed="false">
      <c r="A2004" s="18"/>
      <c r="B2004" s="12"/>
      <c r="C2004" s="13"/>
      <c r="D2004" s="13"/>
      <c r="E2004" s="12"/>
      <c r="F2004" s="14"/>
      <c r="G2004" s="12"/>
      <c r="H2004" s="19" t="str">
        <f aca="false">IF(B2004="","",IFERROR(INDEX(Prodotti!$B$5:$B$504,MATCH(B2004,Prodotti!$A$5:$A$504,0)),"Codice non trovato"))</f>
        <v/>
      </c>
      <c r="I2004" s="17" t="str">
        <f aca="false">IF(OR(D2004="",F2004=""),"",D2004*F2004)</f>
        <v/>
      </c>
      <c r="J2004" s="17" t="str">
        <f aca="false">IF(OR(C2004&lt;&gt;"Scarico",D2004="",F2004="",B2004=""),"",D2004*(F2004-IFERROR(INDEX(Prodotti!$F$5:$F$504,MATCH(B2004,Prodotti!$A$5:$A$504,0)),0)))</f>
        <v/>
      </c>
      <c r="K2004" s="19" t="str">
        <f aca="false">IF(B2004="","",IF(ISNA(MATCH(B2004,Prodotti!$A$5:$A$504,0)),"Codice non trovato",IF(OR(C2004="",D2004=""),"Manca tipo o quantità",IF(C2004="Scarico",IF(SUMIFS($D$5:D2004,$B$5:B2004,B2004,$C$5:C2004,"Carico")-SUMIFS($D$5:D2004,$B$5:B2004,B2004,$C$5:C2004,"Scarico")&lt;0,"Giacenza insufficiente",""),""))))</f>
        <v/>
      </c>
    </row>
  </sheetData>
  <conditionalFormatting sqref="K5:K2004">
    <cfRule type="expression" priority="2" aboveAverage="0" equalAverage="0" bottom="0" percent="0" rank="0" text="" dxfId="0">
      <formula>LEN($K5)&gt;0</formula>
    </cfRule>
  </conditionalFormatting>
  <dataValidations count="5">
    <dataValidation allowBlank="true" error="Scegli un codice dalla lista. Se il prodotto non c'è, aggiungilo prima nel foglio Prodotti." errorStyle="stop" errorTitle="Codice non valido" operator="between" showDropDown="false" showErrorMessage="true" showInputMessage="false" sqref="B5:B2004" type="list">
      <formula1>Prodotti!$A$5:$A$504</formula1>
      <formula2>0</formula2>
    </dataValidation>
    <dataValidation allowBlank="true" error="Scegli Carico (merce che entra) oppure Scarico (merce che esce)." errorStyle="stop" errorTitle="Tipo non valido" operator="between" showDropDown="false" showErrorMessage="true" showInputMessage="false" sqref="C5:C2004" type="list">
      <formula1>"Carico,Scarico"</formula1>
      <formula2>0</formula2>
    </dataValidation>
    <dataValidation allowBlank="true" error="Scrivi un numero maggiore di zero." errorStyle="stop" errorTitle="Quantità non valida" operator="greaterThan" showDropDown="false" showErrorMessage="true" showInputMessage="false" sqref="D5:D2004" type="decimal">
      <formula1>0</formula1>
      <formula2>0</formula2>
    </dataValidation>
    <dataValidation allowBlank="true" error="Scrivi un numero uguale o maggiore di zero." errorStyle="stop" errorTitle="Prezzo non valido" operator="greaterThanOrEqual" showDropDown="false" showErrorMessage="true" showInputMessage="false" sqref="F5:F2004" type="decimal">
      <formula1>0</formula1>
      <formula2>0</formula2>
    </dataValidation>
    <dataValidation allowBlank="true" error="Scrivi una data, per esempio 15/09/2026." errorStyle="stop" errorTitle="Data non valida" operator="greaterThanOrEqual" showDropDown="false" showErrorMessage="true" showInputMessage="false" sqref="A5:A2004" type="date">
      <formula1>36526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515251"/>
    <pageSetUpPr fitToPage="true"/>
  </sheetPr>
  <dimension ref="A1:F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8"/>
    <col collapsed="false" customWidth="true" hidden="false" outlineLevel="0" max="3" min="3" style="0" width="4"/>
    <col collapsed="false" customWidth="true" hidden="false" outlineLevel="0" max="4" min="4" style="0" width="22"/>
    <col collapsed="false" customWidth="true" hidden="false" outlineLevel="0" max="5" min="5" style="0" width="11"/>
    <col collapsed="false" customWidth="true" hidden="false" outlineLevel="0" max="6" min="6" style="0" width="22"/>
  </cols>
  <sheetData>
    <row r="1" customFormat="false" ht="17.35" hidden="false" customHeight="false" outlineLevel="0" collapsed="false">
      <c r="A1" s="8" t="s">
        <v>91</v>
      </c>
    </row>
    <row r="2" customFormat="false" ht="15" hidden="false" customHeight="false" outlineLevel="0" collapsed="false">
      <c r="A2" s="9" t="s">
        <v>92</v>
      </c>
    </row>
    <row r="4" customFormat="false" ht="15" hidden="false" customHeight="false" outlineLevel="0" collapsed="false">
      <c r="A4" s="20" t="s">
        <v>93</v>
      </c>
      <c r="B4" s="20" t="s">
        <v>94</v>
      </c>
      <c r="D4" s="21" t="s">
        <v>33</v>
      </c>
      <c r="E4" s="22" t="s">
        <v>28</v>
      </c>
      <c r="F4" s="22" t="s">
        <v>42</v>
      </c>
    </row>
    <row r="5" customFormat="false" ht="15" hidden="false" customHeight="false" outlineLevel="0" collapsed="false">
      <c r="A5" s="23" t="s">
        <v>95</v>
      </c>
      <c r="B5" s="24" t="n">
        <f aca="false">COUNTA(Prodotti!$A$5:$A$504)</f>
        <v>8</v>
      </c>
      <c r="D5" s="12" t="s">
        <v>46</v>
      </c>
      <c r="E5" s="15" t="n">
        <f aca="false">IF(D5="","",COUNTIF(Prodotti!$C$5:$C$504,D5))</f>
        <v>3</v>
      </c>
      <c r="F5" s="17" t="n">
        <f aca="false">IF(D5="","",SUMIFS(Prodotti!$L$5:$L$504,Prodotti!$C$5:$C$504,D5))</f>
        <v>333.5</v>
      </c>
    </row>
    <row r="6" customFormat="false" ht="15" hidden="false" customHeight="false" outlineLevel="0" collapsed="false">
      <c r="A6" s="23" t="s">
        <v>96</v>
      </c>
      <c r="B6" s="24" t="n">
        <f aca="false">SUM(Prodotti!$J$5:$J$504)</f>
        <v>437</v>
      </c>
      <c r="D6" s="12" t="s">
        <v>53</v>
      </c>
      <c r="E6" s="15" t="n">
        <f aca="false">IF(D6="","",COUNTIF(Prodotti!$C$5:$C$504,D6))</f>
        <v>2</v>
      </c>
      <c r="F6" s="17" t="n">
        <f aca="false">IF(D6="","",SUMIFS(Prodotti!$L$5:$L$504,Prodotti!$C$5:$C$504,D6))</f>
        <v>86.5</v>
      </c>
    </row>
    <row r="7" customFormat="false" ht="15" hidden="false" customHeight="false" outlineLevel="0" collapsed="false">
      <c r="A7" s="23" t="s">
        <v>42</v>
      </c>
      <c r="B7" s="25" t="n">
        <f aca="false">SUM(Prodotti!$L$5:$L$504)</f>
        <v>710.5</v>
      </c>
      <c r="D7" s="12" t="s">
        <v>58</v>
      </c>
      <c r="E7" s="15" t="n">
        <f aca="false">IF(D7="","",COUNTIF(Prodotti!$C$5:$C$504,D7))</f>
        <v>2</v>
      </c>
      <c r="F7" s="17" t="n">
        <f aca="false">IF(D7="","",SUMIFS(Prodotti!$L$5:$L$504,Prodotti!$C$5:$C$504,D7))</f>
        <v>66.5</v>
      </c>
    </row>
    <row r="8" customFormat="false" ht="15" hidden="false" customHeight="false" outlineLevel="0" collapsed="false">
      <c r="A8" s="23" t="s">
        <v>43</v>
      </c>
      <c r="B8" s="25" t="n">
        <f aca="false">SUM(Prodotti!$M$5:$M$504)</f>
        <v>1338</v>
      </c>
      <c r="D8" s="12" t="s">
        <v>63</v>
      </c>
      <c r="E8" s="15" t="n">
        <f aca="false">IF(D8="","",COUNTIF(Prodotti!$C$5:$C$504,D8))</f>
        <v>1</v>
      </c>
      <c r="F8" s="17" t="n">
        <f aca="false">IF(D8="","",SUMIFS(Prodotti!$L$5:$L$504,Prodotti!$C$5:$C$504,D8))</f>
        <v>224</v>
      </c>
    </row>
    <row r="9" customFormat="false" ht="15" hidden="false" customHeight="false" outlineLevel="0" collapsed="false">
      <c r="A9" s="23" t="s">
        <v>97</v>
      </c>
      <c r="B9" s="24" t="n">
        <f aca="false">COUNTIF(Prodotti!$K$5:$K$504,"Da riordinare")</f>
        <v>2</v>
      </c>
      <c r="D9" s="12"/>
      <c r="E9" s="15" t="str">
        <f aca="false">IF(D9="","",COUNTIF(Prodotti!$C$5:$C$504,D9))</f>
        <v/>
      </c>
      <c r="F9" s="17" t="str">
        <f aca="false">IF(D9="","",SUMIFS(Prodotti!$L$5:$L$504,Prodotti!$C$5:$C$504,D9))</f>
        <v/>
      </c>
    </row>
    <row r="10" customFormat="false" ht="15" hidden="false" customHeight="false" outlineLevel="0" collapsed="false">
      <c r="A10" s="23" t="s">
        <v>98</v>
      </c>
      <c r="B10" s="24" t="n">
        <f aca="false">COUNTIF(Prodotti!$K$5:$K$504,"Finito")</f>
        <v>1</v>
      </c>
      <c r="D10" s="12"/>
      <c r="E10" s="15" t="str">
        <f aca="false">IF(D10="","",COUNTIF(Prodotti!$C$5:$C$504,D10))</f>
        <v/>
      </c>
      <c r="F10" s="17" t="str">
        <f aca="false">IF(D10="","",SUMIFS(Prodotti!$L$5:$L$504,Prodotti!$C$5:$C$504,D10))</f>
        <v/>
      </c>
    </row>
    <row r="11" customFormat="false" ht="15" hidden="false" customHeight="false" outlineLevel="0" collapsed="false">
      <c r="A11" s="23" t="s">
        <v>99</v>
      </c>
      <c r="B11" s="24" t="n">
        <f aca="false">COUNTA(Movimenti!$B$5:$B$2004)</f>
        <v>20</v>
      </c>
      <c r="D11" s="12"/>
      <c r="E11" s="15" t="str">
        <f aca="false">IF(D11="","",COUNTIF(Prodotti!$C$5:$C$504,D11))</f>
        <v/>
      </c>
      <c r="F11" s="17" t="str">
        <f aca="false">IF(D11="","",SUMIFS(Prodotti!$L$5:$L$504,Prodotti!$C$5:$C$504,D11))</f>
        <v/>
      </c>
    </row>
    <row r="12" customFormat="false" ht="15" hidden="false" customHeight="false" outlineLevel="0" collapsed="false">
      <c r="A12" s="23" t="s">
        <v>100</v>
      </c>
      <c r="B12" s="25" t="n">
        <f aca="false">SUMIFS(Movimenti!$I$5:$I$2004,Movimenti!$C$5:$C$2004,"Carico")</f>
        <v>1924</v>
      </c>
      <c r="D12" s="12"/>
      <c r="E12" s="15" t="str">
        <f aca="false">IF(D12="","",COUNTIF(Prodotti!$C$5:$C$504,D12))</f>
        <v/>
      </c>
      <c r="F12" s="17" t="str">
        <f aca="false">IF(D12="","",SUMIFS(Prodotti!$L$5:$L$504,Prodotti!$C$5:$C$504,D12))</f>
        <v/>
      </c>
    </row>
    <row r="13" customFormat="false" ht="15" hidden="false" customHeight="false" outlineLevel="0" collapsed="false">
      <c r="A13" s="23" t="s">
        <v>101</v>
      </c>
      <c r="B13" s="25" t="n">
        <f aca="false">SUMIFS(Movimenti!$I$5:$I$2004,Movimenti!$C$5:$C$2004,"Scarico")</f>
        <v>2176</v>
      </c>
    </row>
    <row r="14" customFormat="false" ht="15" hidden="false" customHeight="false" outlineLevel="0" collapsed="false">
      <c r="A14" s="23" t="s">
        <v>102</v>
      </c>
      <c r="B14" s="25" t="n">
        <f aca="false">SUM(Movimenti!$J$5:$J$2004)</f>
        <v>962.5</v>
      </c>
    </row>
    <row r="15" customFormat="false" ht="15" hidden="false" customHeight="false" outlineLevel="0" collapsed="false">
      <c r="A15" s="23" t="s">
        <v>103</v>
      </c>
      <c r="B15" s="24" t="n">
        <f aca="false">SUMPRODUCT(--(LEN(Movimenti!$K$5:$K$2004)&gt;0))</f>
        <v>0</v>
      </c>
    </row>
    <row r="17" customFormat="false" ht="15" hidden="false" customHeight="true" outlineLevel="0" collapsed="false">
      <c r="A17" s="26" t="s">
        <v>104</v>
      </c>
      <c r="B17" s="26"/>
    </row>
    <row r="18" customFormat="false" ht="15" hidden="false" customHeight="false" outlineLevel="0" collapsed="false">
      <c r="A18" s="26"/>
      <c r="B18" s="26"/>
    </row>
    <row r="19" customFormat="false" ht="15" hidden="false" customHeight="false" outlineLevel="0" collapsed="false">
      <c r="A19" s="26"/>
      <c r="B19" s="26"/>
    </row>
    <row r="20" customFormat="false" ht="15" hidden="false" customHeight="false" outlineLevel="0" collapsed="false">
      <c r="A20" s="26"/>
      <c r="B20" s="26"/>
    </row>
    <row r="21" customFormat="false" ht="15" hidden="false" customHeight="false" outlineLevel="0" collapsed="false">
      <c r="A21" s="26"/>
      <c r="B21" s="26"/>
    </row>
  </sheetData>
  <mergeCells count="1">
    <mergeCell ref="A17:B2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2026-09-21T17:47:00Z</dcterms:created>
  <dc:creator>Euromedian</dc:creator>
  <dc:description/>
  <dc:language>en-US</dc:language>
  <cp:lastModifiedBy/>
  <dcterms:modified xsi:type="dcterms:W3CDTF">2026-09-21T17:47:05Z</dcterms:modified>
  <cp:revision>1</cp:revision>
  <dc:subject>Gestione magazzino Excel</dc:subject>
  <dc:title>Modello gratuito per la gestione del magazzino con Excel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