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tabRatio="673" activeTab="0"/>
  </bookViews>
  <sheets>
    <sheet name="Fattura" sheetId="1" r:id="rId1"/>
    <sheet name="dbProdotti" sheetId="2" r:id="rId2"/>
    <sheet name="dbClienti" sheetId="3" r:id="rId3"/>
  </sheets>
  <definedNames>
    <definedName name="ElencoClienti">'dbClienti'!$A$2:$A$21</definedName>
    <definedName name="ElencoProdotti">'dbProdotti'!$A$2:$A$21</definedName>
  </definedNames>
  <calcPr fullCalcOnLoad="1"/>
</workbook>
</file>

<file path=xl/sharedStrings.xml><?xml version="1.0" encoding="utf-8"?>
<sst xmlns="http://schemas.openxmlformats.org/spreadsheetml/2006/main" count="193" uniqueCount="172">
  <si>
    <t>Fattura commerciale</t>
  </si>
  <si>
    <t>N. Fattura</t>
  </si>
  <si>
    <t>N. ordine</t>
  </si>
  <si>
    <t>Mod. pagamento</t>
  </si>
  <si>
    <t>Cliente</t>
  </si>
  <si>
    <t>Data Fattura</t>
  </si>
  <si>
    <t>Data ordine</t>
  </si>
  <si>
    <t>Banca appoggio</t>
  </si>
  <si>
    <t>Quantità</t>
  </si>
  <si>
    <t>Totale</t>
  </si>
  <si>
    <t>IVA</t>
  </si>
  <si>
    <t>Spese ex art. 10</t>
  </si>
  <si>
    <t>Spese ex art. 15</t>
  </si>
  <si>
    <t>TOTALE Fattura</t>
  </si>
  <si>
    <t>Prezzo</t>
  </si>
  <si>
    <t>Spese non documentate</t>
  </si>
  <si>
    <t>Totale imponibile</t>
  </si>
  <si>
    <t>Importo scontato</t>
  </si>
  <si>
    <t>Italia</t>
  </si>
  <si>
    <t>CAP</t>
  </si>
  <si>
    <t>Città</t>
  </si>
  <si>
    <t>Provincia</t>
  </si>
  <si>
    <t>Paese</t>
  </si>
  <si>
    <t>PI/CodiceFiscale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</si>
  <si>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</si>
  <si>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</si>
  <si>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</si>
  <si>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</si>
  <si>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</si>
  <si>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</si>
  <si>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</si>
  <si>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</si>
  <si>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</si>
  <si>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</si>
  <si>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</si>
  <si>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</si>
  <si>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</si>
  <si>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</si>
  <si>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</si>
  <si>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</si>
  <si>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</si>
  <si>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</si>
  <si>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Indirizzo 1</t>
  </si>
  <si>
    <t>Indirizzo 2</t>
  </si>
  <si>
    <t>Indirizzo 3</t>
  </si>
  <si>
    <t>Indirizzo 4</t>
  </si>
  <si>
    <t>Indirizzo 5</t>
  </si>
  <si>
    <t>Indirizzo 6</t>
  </si>
  <si>
    <t>Indirizzo 7</t>
  </si>
  <si>
    <t>Indirizzo 8</t>
  </si>
  <si>
    <t>Indirizzo 9</t>
  </si>
  <si>
    <t>Indirizzo 10</t>
  </si>
  <si>
    <t>Indirizzo 11</t>
  </si>
  <si>
    <t>Indirizzo 12</t>
  </si>
  <si>
    <t>Indirizzo 13</t>
  </si>
  <si>
    <t>Indirizzo 14</t>
  </si>
  <si>
    <t>Indirizzo 15</t>
  </si>
  <si>
    <t>Indirizzo 16</t>
  </si>
  <si>
    <t>Indirizzo 17</t>
  </si>
  <si>
    <t>Indirizzo 18</t>
  </si>
  <si>
    <t>Indirizzo 19</t>
  </si>
  <si>
    <t>Indirizzo 20</t>
  </si>
  <si>
    <t>CAP 1</t>
  </si>
  <si>
    <t>Cap 2</t>
  </si>
  <si>
    <t>CAP 3</t>
  </si>
  <si>
    <t>CAP 4</t>
  </si>
  <si>
    <t>CAP 5</t>
  </si>
  <si>
    <t>CAP 6</t>
  </si>
  <si>
    <t>CAP 7</t>
  </si>
  <si>
    <t>CAP 8</t>
  </si>
  <si>
    <t>CAP 9</t>
  </si>
  <si>
    <t>CAP 10</t>
  </si>
  <si>
    <t>CAP 11</t>
  </si>
  <si>
    <t>CAP 12</t>
  </si>
  <si>
    <t>CAP 13</t>
  </si>
  <si>
    <t>CAP 14</t>
  </si>
  <si>
    <t>CAP 15</t>
  </si>
  <si>
    <t>CAP 16</t>
  </si>
  <si>
    <t>CAP 17</t>
  </si>
  <si>
    <t>CAP 18</t>
  </si>
  <si>
    <t>CAP 19</t>
  </si>
  <si>
    <t>CAP 20</t>
  </si>
  <si>
    <t>Città 1</t>
  </si>
  <si>
    <t>Città 2</t>
  </si>
  <si>
    <t>Città 3</t>
  </si>
  <si>
    <t>Città 4</t>
  </si>
  <si>
    <t>Città 5</t>
  </si>
  <si>
    <t>Città 6</t>
  </si>
  <si>
    <t>Città 7</t>
  </si>
  <si>
    <t>Città 8</t>
  </si>
  <si>
    <t>Città 9</t>
  </si>
  <si>
    <t>Città 10</t>
  </si>
  <si>
    <t>Città 11</t>
  </si>
  <si>
    <t>Città 12</t>
  </si>
  <si>
    <t>Città 13</t>
  </si>
  <si>
    <t>Città 14</t>
  </si>
  <si>
    <t>Città 15</t>
  </si>
  <si>
    <t>Città 16</t>
  </si>
  <si>
    <t>Città 17</t>
  </si>
  <si>
    <t>Città 18</t>
  </si>
  <si>
    <t>Città 19</t>
  </si>
  <si>
    <t>Città 20</t>
  </si>
  <si>
    <t>Prov 1</t>
  </si>
  <si>
    <t>Prov 2</t>
  </si>
  <si>
    <t>Prov 3</t>
  </si>
  <si>
    <t>Prov 4</t>
  </si>
  <si>
    <t>Prov 5</t>
  </si>
  <si>
    <t>Prov 6</t>
  </si>
  <si>
    <t>Prov 7</t>
  </si>
  <si>
    <t>Prov 8</t>
  </si>
  <si>
    <t>Prov 9</t>
  </si>
  <si>
    <t>Prov 10</t>
  </si>
  <si>
    <t>Prov 11</t>
  </si>
  <si>
    <t>Prov 12</t>
  </si>
  <si>
    <t>Prov 13</t>
  </si>
  <si>
    <t>Prov 14</t>
  </si>
  <si>
    <t>Prov 15</t>
  </si>
  <si>
    <t>Prov 16</t>
  </si>
  <si>
    <t>Prov 17</t>
  </si>
  <si>
    <t>Prov 18</t>
  </si>
  <si>
    <t>Prov 19</t>
  </si>
  <si>
    <t>Prov 20</t>
  </si>
  <si>
    <t>CF 18</t>
  </si>
  <si>
    <t>CF 19</t>
  </si>
  <si>
    <t>CF 20</t>
  </si>
  <si>
    <t>Spettabile</t>
  </si>
  <si>
    <t>Sconto</t>
  </si>
  <si>
    <t>Importo (€)</t>
  </si>
  <si>
    <t>Prezzo u. (€)</t>
  </si>
  <si>
    <t>Codice Fiscale / Partita IVA</t>
  </si>
  <si>
    <t>Cliente 1</t>
  </si>
  <si>
    <t>Cliente 2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</si>
  <si>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</si>
  <si>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</si>
  <si>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</si>
  <si>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</si>
  <si>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</si>
  <si>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</si>
  <si>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</si>
  <si>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</si>
  <si>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</si>
  <si>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</si>
  <si>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</si>
  <si>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</si>
  <si>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</si>
  <si>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</si>
  <si>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</si>
  <si>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</si>
  <si>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</si>
  <si>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</si>
  <si>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</si>
  <si>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</si>
  <si>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Indirizzo</t>
  </si>
  <si>
    <t>Descrizione Articolo</t>
  </si>
  <si>
    <t>Descrizione</t>
  </si>
  <si>
    <t>Partita IVA 1</t>
  </si>
  <si>
    <t>Partita IVA 2</t>
  </si>
  <si>
    <t>Partita IVA 3</t>
  </si>
  <si>
    <t>Partita IVA 4</t>
  </si>
  <si>
    <t>Partita IVA 5</t>
  </si>
  <si>
    <t>Partita IVA 6</t>
  </si>
  <si>
    <t>Partita IVA 7</t>
  </si>
  <si>
    <t>Partita IVA 8</t>
  </si>
  <si>
    <t>Partita IVA 9</t>
  </si>
  <si>
    <t>Partita IVA 10</t>
  </si>
  <si>
    <t>Partita IVA 11</t>
  </si>
  <si>
    <t>Partita IVA 12</t>
  </si>
  <si>
    <t>Partita IVA 13</t>
  </si>
  <si>
    <t>Partita IVA 14</t>
  </si>
  <si>
    <t>Partita IVA 15</t>
  </si>
  <si>
    <t>Partita IVA 16</t>
  </si>
  <si>
    <t>Partita IVA 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</si>
</sst>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color indexed="5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left" vertical="top" wrapText="1"/>
    </xf>
    <xf numFmtId="164" fontId="0" fillId="0" borderId="1" xfId="16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6" applyFont="1" applyBorder="1" applyAlignment="1">
      <alignment/>
    </xf>
    <xf numFmtId="43" fontId="0" fillId="0" borderId="4" xfId="16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6" applyFont="1" applyBorder="1" applyAlignment="1">
      <alignment/>
    </xf>
    <xf numFmtId="43" fontId="0" fillId="0" borderId="7" xfId="16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3" fontId="0" fillId="0" borderId="9" xfId="16" applyFont="1" applyBorder="1" applyAlignment="1">
      <alignment/>
    </xf>
    <xf numFmtId="43" fontId="0" fillId="0" borderId="10" xfId="16" applyFont="1" applyBorder="1" applyAlignment="1">
      <alignment/>
    </xf>
    <xf numFmtId="43" fontId="4" fillId="0" borderId="9" xfId="16" applyFont="1" applyFill="1" applyBorder="1" applyAlignment="1">
      <alignment/>
    </xf>
    <xf numFmtId="43" fontId="0" fillId="0" borderId="1" xfId="16" applyFont="1" applyBorder="1" applyAlignment="1">
      <alignment/>
    </xf>
    <xf numFmtId="43" fontId="4" fillId="0" borderId="1" xfId="16" applyFont="1" applyBorder="1" applyAlignment="1">
      <alignment/>
    </xf>
    <xf numFmtId="43" fontId="0" fillId="0" borderId="1" xfId="16" applyFont="1" applyBorder="1" applyAlignment="1">
      <alignment/>
    </xf>
    <xf numFmtId="44" fontId="4" fillId="3" borderId="1" xfId="15" applyFont="1" applyFill="1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9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4" fontId="0" fillId="0" borderId="1" xfId="15" applyFont="1" applyBorder="1" applyAlignment="1">
      <alignment/>
    </xf>
    <xf numFmtId="49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4" fontId="4" fillId="3" borderId="11" xfId="15" applyFont="1" applyFill="1" applyBorder="1" applyAlignment="1">
      <alignment horizontal="left"/>
    </xf>
    <xf numFmtId="44" fontId="4" fillId="3" borderId="12" xfId="15" applyFont="1" applyFill="1" applyBorder="1" applyAlignment="1">
      <alignment horizontal="left"/>
    </xf>
    <xf numFmtId="44" fontId="4" fillId="3" borderId="13" xfId="15" applyFont="1" applyFill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3:D39"/>
  <sheetViews>
    <sheetView showZeros="0" tabSelected="1" workbookViewId="0" topLeftCell="A1">
      <selection activeCell="A4" sqref="A4"/>
    </sheetView>
  </sheetViews>
  <sheetFormatPr defaultColWidth="9.140625" defaultRowHeight="12.75"/>
  <cols>
    <col min="1" max="1" width="27.57421875" style="0" customWidth="1"/>
    <col min="2" max="3" width="12.7109375" style="0" customWidth="1"/>
    <col min="4" max="4" width="35.57421875" style="0" customWidth="1"/>
  </cols>
  <sheetData>
    <row r="1" ht="15.75" customHeight="1"/>
    <row r="2" ht="15.75" customHeight="1"/>
    <row r="3" spans="1:4" ht="15.75" customHeight="1">
      <c r="A3" s="2"/>
      <c r="B3" s="2"/>
      <c r="C3" s="2"/>
      <c r="D3" s="2"/>
    </row>
    <row r="4" spans="2:4" ht="15.75" customHeight="1">
      <c r="B4" s="2"/>
      <c r="C4" s="2"/>
      <c r="D4" s="4" t="s">
        <v>125</v>
      </c>
    </row>
    <row r="5" spans="1:4" ht="15.75" customHeight="1">
      <c r="A5" s="3"/>
      <c r="B5" s="3"/>
      <c r="C5" s="3"/>
      <c r="D5" s="34" t="s">
        <v>25</v>
      </c>
    </row>
    <row r="6" spans="1:4" ht="15.75" customHeight="1">
      <c r="A6" s="5"/>
      <c r="B6" s="5"/>
      <c r="C6" s="5"/>
      <c r="D6" s="5" t="str">
        <f>IF(D5="","",VLOOKUP(D5,dbClienti!A2:G21,2,FALSE))</f>
        <v>Indirizzo 4</v>
      </c>
    </row>
    <row r="7" spans="1:4" ht="15.75" customHeight="1">
      <c r="A7" s="5"/>
      <c r="B7" s="2"/>
      <c r="C7" s="5"/>
      <c r="D7" s="5" t="str">
        <f>IF(D5="","",VLOOKUP(D5,dbClienti!A2:G21,3,FALSE)&amp;" "&amp;VLOOKUP(D5,dbClienti!A2:G21,4,FALSE)&amp;" "&amp;UPPER(VLOOKUP(D5,dbClienti!A2:G21,5,FALSE)))</f>
        <v>CAP 4 Città 4 PROV 4</v>
      </c>
    </row>
    <row r="8" spans="1:4" ht="15.75" customHeight="1">
      <c r="A8" s="5"/>
      <c r="B8" s="5"/>
      <c r="C8" s="5"/>
      <c r="D8" s="5" t="str">
        <f>IF(D5="","",VLOOKUP(D5,dbClienti!A2:G21,6,FALSE))</f>
        <v>Italia</v>
      </c>
    </row>
    <row r="9" spans="1:4" ht="15.75" customHeight="1">
      <c r="A9" s="5"/>
      <c r="B9" s="5"/>
      <c r="C9" s="5"/>
      <c r="D9" s="5"/>
    </row>
    <row r="10" spans="1:4" ht="15.75" customHeight="1">
      <c r="A10" s="5"/>
      <c r="B10" s="5"/>
      <c r="C10" s="5"/>
      <c r="D10" s="31" t="s">
        <v>129</v>
      </c>
    </row>
    <row r="11" spans="1:4" ht="15.75" customHeight="1">
      <c r="A11" s="5"/>
      <c r="B11" s="5"/>
      <c r="C11" s="5"/>
      <c r="D11" s="6" t="str">
        <f>IF(D5="","",VLOOKUP(D5,dbClienti!A2:G21,7,FALSE))</f>
        <v>Partita IVA 4</v>
      </c>
    </row>
    <row r="12" spans="1:3" ht="15.75" customHeight="1">
      <c r="A12" s="35" t="s">
        <v>0</v>
      </c>
      <c r="B12" s="6"/>
      <c r="C12" s="6"/>
    </row>
    <row r="13" spans="1:4" ht="15.75" customHeight="1">
      <c r="A13" s="6"/>
      <c r="B13" s="6"/>
      <c r="C13" s="6"/>
      <c r="D13" s="6"/>
    </row>
    <row r="14" spans="1:4" ht="15.75" customHeight="1">
      <c r="A14" s="7" t="s">
        <v>1</v>
      </c>
      <c r="B14" s="7" t="s">
        <v>2</v>
      </c>
      <c r="C14" s="41" t="s">
        <v>3</v>
      </c>
      <c r="D14" s="41"/>
    </row>
    <row r="15" spans="1:4" ht="15.75" customHeight="1">
      <c r="A15" s="8"/>
      <c r="B15" s="8"/>
      <c r="C15" s="42"/>
      <c r="D15" s="42"/>
    </row>
    <row r="16" spans="1:4" ht="15.75" customHeight="1">
      <c r="A16" s="7" t="s">
        <v>5</v>
      </c>
      <c r="B16" s="7" t="s">
        <v>6</v>
      </c>
      <c r="C16" s="41" t="s">
        <v>7</v>
      </c>
      <c r="D16" s="41"/>
    </row>
    <row r="17" spans="1:4" ht="15.75" customHeight="1">
      <c r="A17" s="9"/>
      <c r="B17" s="9"/>
      <c r="C17" s="42"/>
      <c r="D17" s="42"/>
    </row>
    <row r="18" spans="1:4" ht="15.75" customHeight="1">
      <c r="A18" s="10"/>
      <c r="B18" s="10"/>
      <c r="C18" s="10"/>
      <c r="D18" s="10"/>
    </row>
    <row r="19" spans="1:4" ht="15.75" customHeight="1">
      <c r="A19" s="11" t="s">
        <v>153</v>
      </c>
      <c r="B19" s="29" t="s">
        <v>8</v>
      </c>
      <c r="C19" s="29" t="s">
        <v>128</v>
      </c>
      <c r="D19" s="30" t="s">
        <v>127</v>
      </c>
    </row>
    <row r="20" spans="1:4" ht="15.75" customHeight="1">
      <c r="A20" s="12" t="s">
        <v>132</v>
      </c>
      <c r="B20" s="13">
        <v>200</v>
      </c>
      <c r="C20" s="14">
        <f>IF(A20="",0,VLOOKUP(A20,dbProdotti!$A$1:$B$21,2,FALSE))</f>
        <v>10</v>
      </c>
      <c r="D20" s="15">
        <f>B20*C20</f>
        <v>2000</v>
      </c>
    </row>
    <row r="21" spans="1:4" ht="15.75" customHeight="1">
      <c r="A21" s="16"/>
      <c r="B21" s="17"/>
      <c r="C21" s="18">
        <f>IF(A21="",0,VLOOKUP(A21,dbProdotti!$A$1:$B$21,2,FALSE))</f>
        <v>0</v>
      </c>
      <c r="D21" s="19">
        <f aca="true" t="shared" si="0" ref="D21:D29">B21*C21</f>
        <v>0</v>
      </c>
    </row>
    <row r="22" spans="1:4" ht="15.75" customHeight="1">
      <c r="A22" s="16"/>
      <c r="B22" s="17"/>
      <c r="C22" s="18">
        <f>IF(A22="",0,VLOOKUP(A22,dbProdotti!$A$1:$B$21,2,FALSE))</f>
        <v>0</v>
      </c>
      <c r="D22" s="19">
        <f t="shared" si="0"/>
        <v>0</v>
      </c>
    </row>
    <row r="23" spans="1:4" ht="15.75" customHeight="1">
      <c r="A23" s="16"/>
      <c r="B23" s="17"/>
      <c r="C23" s="18">
        <f>IF(A23="",0,VLOOKUP(A23,dbProdotti!$A$1:$B$21,2,FALSE))</f>
        <v>0</v>
      </c>
      <c r="D23" s="19">
        <f t="shared" si="0"/>
        <v>0</v>
      </c>
    </row>
    <row r="24" spans="1:4" ht="15.75" customHeight="1">
      <c r="A24" s="16"/>
      <c r="B24" s="17"/>
      <c r="C24" s="18">
        <f>IF(A24="",0,VLOOKUP(A24,dbProdotti!$A$1:$B$21,2,FALSE))</f>
        <v>0</v>
      </c>
      <c r="D24" s="19">
        <f t="shared" si="0"/>
        <v>0</v>
      </c>
    </row>
    <row r="25" spans="1:4" ht="15.75" customHeight="1">
      <c r="A25" s="16"/>
      <c r="B25" s="17"/>
      <c r="C25" s="18">
        <f>IF(A25="",0,VLOOKUP(A25,dbProdotti!$A$1:$B$21,2,FALSE))</f>
        <v>0</v>
      </c>
      <c r="D25" s="19">
        <f t="shared" si="0"/>
        <v>0</v>
      </c>
    </row>
    <row r="26" spans="1:4" ht="15.75" customHeight="1">
      <c r="A26" s="16"/>
      <c r="B26" s="17"/>
      <c r="C26" s="18">
        <f>IF(A26="",0,VLOOKUP(A26,dbProdotti!$A$1:$B$21,2,FALSE))</f>
        <v>0</v>
      </c>
      <c r="D26" s="19">
        <f t="shared" si="0"/>
        <v>0</v>
      </c>
    </row>
    <row r="27" spans="1:4" ht="15.75" customHeight="1">
      <c r="A27" s="16"/>
      <c r="B27" s="17"/>
      <c r="C27" s="18">
        <f>IF(A27="",0,VLOOKUP(A27,dbProdotti!$A$1:$B$21,2,FALSE))</f>
        <v>0</v>
      </c>
      <c r="D27" s="19">
        <f t="shared" si="0"/>
        <v>0</v>
      </c>
    </row>
    <row r="28" spans="1:4" ht="15.75" customHeight="1">
      <c r="A28" s="16"/>
      <c r="B28" s="17"/>
      <c r="C28" s="18">
        <f>IF(A28="",0,VLOOKUP(A28,dbProdotti!$A$1:$B$21,2,FALSE))</f>
        <v>0</v>
      </c>
      <c r="D28" s="19">
        <f t="shared" si="0"/>
        <v>0</v>
      </c>
    </row>
    <row r="29" spans="1:4" ht="15.75" customHeight="1">
      <c r="A29" s="20"/>
      <c r="B29" s="21"/>
      <c r="C29" s="22">
        <f>IF(A29="",0,VLOOKUP(A29,dbProdotti!$A$1:$B$21,2,FALSE))</f>
        <v>0</v>
      </c>
      <c r="D29" s="23">
        <f t="shared" si="0"/>
        <v>0</v>
      </c>
    </row>
    <row r="30" spans="1:4" ht="15.75" customHeight="1">
      <c r="A30" s="40" t="s">
        <v>9</v>
      </c>
      <c r="B30" s="40"/>
      <c r="C30" s="40"/>
      <c r="D30" s="24">
        <f>SUM(D20:D29)</f>
        <v>2000</v>
      </c>
    </row>
    <row r="31" spans="1:4" ht="15.75" customHeight="1">
      <c r="A31" s="43" t="s">
        <v>126</v>
      </c>
      <c r="B31" s="43"/>
      <c r="C31" s="32">
        <v>0.05</v>
      </c>
      <c r="D31" s="25">
        <f>D30*C31</f>
        <v>100</v>
      </c>
    </row>
    <row r="32" spans="1:4" ht="15.75" customHeight="1">
      <c r="A32" s="40" t="s">
        <v>17</v>
      </c>
      <c r="B32" s="40"/>
      <c r="C32" s="40"/>
      <c r="D32" s="26">
        <f>D30-D31</f>
        <v>1900</v>
      </c>
    </row>
    <row r="33" spans="1:4" ht="15.75" customHeight="1">
      <c r="A33" s="43" t="s">
        <v>15</v>
      </c>
      <c r="B33" s="43"/>
      <c r="C33" s="43"/>
      <c r="D33" s="27"/>
    </row>
    <row r="34" spans="1:4" ht="15.75" customHeight="1">
      <c r="A34" s="40" t="s">
        <v>16</v>
      </c>
      <c r="B34" s="40"/>
      <c r="C34" s="40"/>
      <c r="D34" s="26">
        <f>D32+D33</f>
        <v>1900</v>
      </c>
    </row>
    <row r="35" spans="1:4" ht="15.75" customHeight="1">
      <c r="A35" s="40" t="s">
        <v>10</v>
      </c>
      <c r="B35" s="40"/>
      <c r="C35" s="32">
        <v>0.22</v>
      </c>
      <c r="D35" s="26">
        <f>ROUND(D34*C35,2)</f>
        <v>418</v>
      </c>
    </row>
    <row r="36" spans="1:4" ht="15.75" customHeight="1">
      <c r="A36" s="43" t="s">
        <v>11</v>
      </c>
      <c r="B36" s="43"/>
      <c r="C36" s="43"/>
      <c r="D36" s="27"/>
    </row>
    <row r="37" spans="1:4" ht="15.75" customHeight="1">
      <c r="A37" s="43" t="s">
        <v>12</v>
      </c>
      <c r="B37" s="43"/>
      <c r="C37" s="43"/>
      <c r="D37" s="27"/>
    </row>
    <row r="38" spans="1:4" ht="15.75" customHeight="1">
      <c r="A38" s="44" t="s">
        <v>13</v>
      </c>
      <c r="B38" s="45"/>
      <c r="C38" s="46"/>
      <c r="D38" s="28">
        <f>SUM(D34:D37)</f>
        <v>2318</v>
      </c>
    </row>
    <row r="39" spans="1:2" ht="12.75">
      <c r="A39" s="1"/>
      <c r="B39" s="1"/>
    </row>
  </sheetData>
  <mergeCells count="13">
    <mergeCell ref="A35:B35"/>
    <mergeCell ref="A36:C36"/>
    <mergeCell ref="A37:C37"/>
    <mergeCell ref="A38:C38"/>
    <mergeCell ref="A31:B31"/>
    <mergeCell ref="A32:C32"/>
    <mergeCell ref="A33:C33"/>
    <mergeCell ref="A34:C34"/>
    <mergeCell ref="A30:C30"/>
    <mergeCell ref="C14:D14"/>
    <mergeCell ref="C16:D16"/>
    <mergeCell ref="C15:D15"/>
    <mergeCell ref="C17:D17"/>
  </mergeCells>
  <dataValidations count="2">
    <dataValidation type="list" allowBlank="1" showInputMessage="1" showErrorMessage="1" sqref="D5">
      <formula1>ElencoClienti</formula1>
    </dataValidation>
    <dataValidation type="list" allowBlank="1" showInputMessage="1" showErrorMessage="1" sqref="A20:A29">
      <formula1>ElencoProdotti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&amp;L&amp;12&amp;G
Via A. De Gasperi, 80 
84043 Agropoli (Sa)
P. IVA 05414630656
338.7773883 - 328.0184614 -0974.825019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26.421875" style="36" customWidth="1"/>
    <col min="2" max="2" width="18.57421875" style="36" customWidth="1"/>
    <col min="3" max="16384" width="9.140625" style="36" customWidth="1"/>
  </cols>
  <sheetData>
    <row r="1" spans="1:2" ht="12.75">
      <c r="A1" s="33" t="s">
        <v>154</v>
      </c>
      <c r="B1" s="33" t="s">
        <v>14</v>
      </c>
    </row>
    <row r="2" spans="1:2" ht="12.75">
      <c r="A2" s="37" t="s">
        <v>132</v>
      </c>
      <c r="B2" s="38">
        <v>10</v>
      </c>
    </row>
    <row r="3" spans="1:2" ht="12.75">
      <c r="A3" s="37" t="s">
        <v>133</v>
      </c>
      <c r="B3" s="38">
        <v>20</v>
      </c>
    </row>
    <row r="4" spans="1:2" ht="12.75">
      <c r="A4" s="37" t="s">
        <v>134</v>
      </c>
      <c r="B4" s="38">
        <v>30</v>
      </c>
    </row>
    <row r="5" spans="1:2" ht="12.75">
      <c r="A5" s="37" t="s">
        <v>135</v>
      </c>
      <c r="B5" s="38">
        <v>40</v>
      </c>
    </row>
    <row r="6" spans="1:2" ht="12.75">
      <c r="A6" s="37" t="s">
        <v>136</v>
      </c>
      <c r="B6" s="38">
        <v>50</v>
      </c>
    </row>
    <row r="7" spans="1:2" ht="12.75">
      <c r="A7" s="37" t="s">
        <v>137</v>
      </c>
      <c r="B7" s="38">
        <v>60</v>
      </c>
    </row>
    <row r="8" spans="1:2" ht="12.75">
      <c r="A8" s="37" t="s">
        <v>138</v>
      </c>
      <c r="B8" s="38">
        <v>70</v>
      </c>
    </row>
    <row r="9" spans="1:2" ht="12.75">
      <c r="A9" s="37" t="s">
        <v>139</v>
      </c>
      <c r="B9" s="38">
        <v>80</v>
      </c>
    </row>
    <row r="10" spans="1:2" ht="12.75">
      <c r="A10" s="37" t="s">
        <v>140</v>
      </c>
      <c r="B10" s="38">
        <v>90</v>
      </c>
    </row>
    <row r="11" spans="1:2" ht="12.75">
      <c r="A11" s="37" t="s">
        <v>141</v>
      </c>
      <c r="B11" s="38">
        <v>100</v>
      </c>
    </row>
    <row r="12" spans="1:2" ht="12.75">
      <c r="A12" s="37" t="s">
        <v>142</v>
      </c>
      <c r="B12" s="38">
        <v>110</v>
      </c>
    </row>
    <row r="13" spans="1:2" ht="12.75">
      <c r="A13" s="37" t="s">
        <v>143</v>
      </c>
      <c r="B13" s="38">
        <v>120</v>
      </c>
    </row>
    <row r="14" spans="1:2" ht="12.75">
      <c r="A14" s="37" t="s">
        <v>144</v>
      </c>
      <c r="B14" s="38">
        <v>130</v>
      </c>
    </row>
    <row r="15" spans="1:2" ht="12.75">
      <c r="A15" s="37" t="s">
        <v>145</v>
      </c>
      <c r="B15" s="38">
        <v>140</v>
      </c>
    </row>
    <row r="16" spans="1:2" ht="12.75">
      <c r="A16" s="37" t="s">
        <v>146</v>
      </c>
      <c r="B16" s="38">
        <v>150</v>
      </c>
    </row>
    <row r="17" spans="1:2" ht="12.75">
      <c r="A17" s="37" t="s">
        <v>147</v>
      </c>
      <c r="B17" s="38">
        <v>160</v>
      </c>
    </row>
    <row r="18" spans="1:2" ht="12.75">
      <c r="A18" s="37" t="s">
        <v>148</v>
      </c>
      <c r="B18" s="38">
        <v>170</v>
      </c>
    </row>
    <row r="19" spans="1:2" ht="12.75">
      <c r="A19" s="37" t="s">
        <v>149</v>
      </c>
      <c r="B19" s="38">
        <v>180</v>
      </c>
    </row>
    <row r="20" spans="1:2" ht="12.75">
      <c r="A20" s="37" t="s">
        <v>150</v>
      </c>
      <c r="B20" s="38">
        <v>190</v>
      </c>
    </row>
    <row r="21" spans="1:2" ht="12.75">
      <c r="A21" s="37" t="s">
        <v>151</v>
      </c>
      <c r="B21" s="38">
        <v>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21"/>
  <sheetViews>
    <sheetView workbookViewId="0" topLeftCell="A1">
      <selection activeCell="A50" sqref="A50"/>
    </sheetView>
  </sheetViews>
  <sheetFormatPr defaultColWidth="9.140625" defaultRowHeight="12.75"/>
  <cols>
    <col min="1" max="2" width="26.421875" style="36" customWidth="1"/>
    <col min="3" max="3" width="9.7109375" style="36" customWidth="1"/>
    <col min="4" max="4" width="22.140625" style="36" customWidth="1"/>
    <col min="5" max="5" width="9.57421875" style="36" bestFit="1" customWidth="1"/>
    <col min="6" max="6" width="10.8515625" style="36" customWidth="1"/>
    <col min="7" max="7" width="24.421875" style="36" customWidth="1"/>
    <col min="8" max="16384" width="26.28125" style="36" customWidth="1"/>
  </cols>
  <sheetData>
    <row r="1" spans="1:7" ht="12.75">
      <c r="A1" s="33" t="s">
        <v>4</v>
      </c>
      <c r="B1" s="33" t="s">
        <v>152</v>
      </c>
      <c r="C1" s="33" t="s">
        <v>19</v>
      </c>
      <c r="D1" s="33" t="s">
        <v>20</v>
      </c>
      <c r="E1" s="33" t="s">
        <v>21</v>
      </c>
      <c r="F1" s="33" t="s">
        <v>22</v>
      </c>
      <c r="G1" s="33" t="s">
        <v>23</v>
      </c>
    </row>
    <row r="2" spans="1:7" ht="12.75">
      <c r="A2" s="37" t="s">
        <v>130</v>
      </c>
      <c r="B2" s="37" t="s">
        <v>42</v>
      </c>
      <c r="C2" s="37" t="s">
        <v>62</v>
      </c>
      <c r="D2" s="37" t="s">
        <v>82</v>
      </c>
      <c r="E2" s="37" t="s">
        <v>102</v>
      </c>
      <c r="F2" s="37" t="s">
        <v>18</v>
      </c>
      <c r="G2" s="39" t="s">
        <v>155</v>
      </c>
    </row>
    <row r="3" spans="1:7" ht="12.75">
      <c r="A3" s="37" t="s">
        <v>131</v>
      </c>
      <c r="B3" s="37" t="s">
        <v>43</v>
      </c>
      <c r="C3" s="37" t="s">
        <v>63</v>
      </c>
      <c r="D3" s="37" t="s">
        <v>83</v>
      </c>
      <c r="E3" s="37" t="s">
        <v>103</v>
      </c>
      <c r="F3" s="37" t="s">
        <v>18</v>
      </c>
      <c r="G3" s="39" t="s">
        <v>156</v>
      </c>
    </row>
    <row r="4" spans="1:7" ht="12.75">
      <c r="A4" s="37" t="s">
        <v>24</v>
      </c>
      <c r="B4" s="37" t="s">
        <v>44</v>
      </c>
      <c r="C4" s="37" t="s">
        <v>64</v>
      </c>
      <c r="D4" s="37" t="s">
        <v>84</v>
      </c>
      <c r="E4" s="37" t="s">
        <v>104</v>
      </c>
      <c r="F4" s="37" t="s">
        <v>18</v>
      </c>
      <c r="G4" s="39" t="s">
        <v>157</v>
      </c>
    </row>
    <row r="5" spans="1:7" ht="12.75">
      <c r="A5" s="37" t="s">
        <v>25</v>
      </c>
      <c r="B5" s="37" t="s">
        <v>45</v>
      </c>
      <c r="C5" s="37" t="s">
        <v>65</v>
      </c>
      <c r="D5" s="37" t="s">
        <v>85</v>
      </c>
      <c r="E5" s="37" t="s">
        <v>105</v>
      </c>
      <c r="F5" s="37" t="s">
        <v>18</v>
      </c>
      <c r="G5" s="39" t="s">
        <v>158</v>
      </c>
    </row>
    <row r="6" spans="1:7" ht="12.75">
      <c r="A6" s="37" t="s">
        <v>26</v>
      </c>
      <c r="B6" s="37" t="s">
        <v>46</v>
      </c>
      <c r="C6" s="37" t="s">
        <v>66</v>
      </c>
      <c r="D6" s="37" t="s">
        <v>86</v>
      </c>
      <c r="E6" s="37" t="s">
        <v>106</v>
      </c>
      <c r="F6" s="37" t="s">
        <v>18</v>
      </c>
      <c r="G6" s="39" t="s">
        <v>159</v>
      </c>
    </row>
    <row r="7" spans="1:7" ht="12.75">
      <c r="A7" s="37" t="s">
        <v>27</v>
      </c>
      <c r="B7" s="37" t="s">
        <v>47</v>
      </c>
      <c r="C7" s="37" t="s">
        <v>67</v>
      </c>
      <c r="D7" s="37" t="s">
        <v>87</v>
      </c>
      <c r="E7" s="37" t="s">
        <v>107</v>
      </c>
      <c r="F7" s="37" t="s">
        <v>18</v>
      </c>
      <c r="G7" s="39" t="s">
        <v>160</v>
      </c>
    </row>
    <row r="8" spans="1:7" ht="12.75">
      <c r="A8" s="37" t="s">
        <v>28</v>
      </c>
      <c r="B8" s="37" t="s">
        <v>48</v>
      </c>
      <c r="C8" s="37" t="s">
        <v>68</v>
      </c>
      <c r="D8" s="37" t="s">
        <v>88</v>
      </c>
      <c r="E8" s="37" t="s">
        <v>108</v>
      </c>
      <c r="F8" s="37" t="s">
        <v>18</v>
      </c>
      <c r="G8" s="39" t="s">
        <v>161</v>
      </c>
    </row>
    <row r="9" spans="1:7" ht="12.75">
      <c r="A9" s="37" t="s">
        <v>29</v>
      </c>
      <c r="B9" s="37" t="s">
        <v>49</v>
      </c>
      <c r="C9" s="37" t="s">
        <v>69</v>
      </c>
      <c r="D9" s="37" t="s">
        <v>89</v>
      </c>
      <c r="E9" s="37" t="s">
        <v>109</v>
      </c>
      <c r="F9" s="37" t="s">
        <v>18</v>
      </c>
      <c r="G9" s="39" t="s">
        <v>162</v>
      </c>
    </row>
    <row r="10" spans="1:7" ht="12.75">
      <c r="A10" s="37" t="s">
        <v>30</v>
      </c>
      <c r="B10" s="37" t="s">
        <v>50</v>
      </c>
      <c r="C10" s="37" t="s">
        <v>70</v>
      </c>
      <c r="D10" s="37" t="s">
        <v>90</v>
      </c>
      <c r="E10" s="37" t="s">
        <v>110</v>
      </c>
      <c r="F10" s="37" t="s">
        <v>18</v>
      </c>
      <c r="G10" s="39" t="s">
        <v>163</v>
      </c>
    </row>
    <row r="11" spans="1:7" ht="12.75">
      <c r="A11" s="37" t="s">
        <v>31</v>
      </c>
      <c r="B11" s="37" t="s">
        <v>51</v>
      </c>
      <c r="C11" s="37" t="s">
        <v>71</v>
      </c>
      <c r="D11" s="37" t="s">
        <v>91</v>
      </c>
      <c r="E11" s="37" t="s">
        <v>111</v>
      </c>
      <c r="F11" s="37" t="s">
        <v>18</v>
      </c>
      <c r="G11" s="39" t="s">
        <v>164</v>
      </c>
    </row>
    <row r="12" spans="1:7" ht="12.75">
      <c r="A12" s="37" t="s">
        <v>32</v>
      </c>
      <c r="B12" s="37" t="s">
        <v>52</v>
      </c>
      <c r="C12" s="37" t="s">
        <v>72</v>
      </c>
      <c r="D12" s="37" t="s">
        <v>92</v>
      </c>
      <c r="E12" s="37" t="s">
        <v>112</v>
      </c>
      <c r="F12" s="37" t="s">
        <v>18</v>
      </c>
      <c r="G12" s="39" t="s">
        <v>165</v>
      </c>
    </row>
    <row r="13" spans="1:7" ht="12.75">
      <c r="A13" s="37" t="s">
        <v>33</v>
      </c>
      <c r="B13" s="37" t="s">
        <v>53</v>
      </c>
      <c r="C13" s="37" t="s">
        <v>73</v>
      </c>
      <c r="D13" s="37" t="s">
        <v>93</v>
      </c>
      <c r="E13" s="37" t="s">
        <v>113</v>
      </c>
      <c r="F13" s="37" t="s">
        <v>18</v>
      </c>
      <c r="G13" s="39" t="s">
        <v>166</v>
      </c>
    </row>
    <row r="14" spans="1:7" ht="12.75">
      <c r="A14" s="37" t="s">
        <v>34</v>
      </c>
      <c r="B14" s="37" t="s">
        <v>54</v>
      </c>
      <c r="C14" s="37" t="s">
        <v>74</v>
      </c>
      <c r="D14" s="37" t="s">
        <v>94</v>
      </c>
      <c r="E14" s="37" t="s">
        <v>114</v>
      </c>
      <c r="F14" s="37" t="s">
        <v>18</v>
      </c>
      <c r="G14" s="39" t="s">
        <v>167</v>
      </c>
    </row>
    <row r="15" spans="1:7" ht="12.75">
      <c r="A15" s="37" t="s">
        <v>35</v>
      </c>
      <c r="B15" s="37" t="s">
        <v>55</v>
      </c>
      <c r="C15" s="37" t="s">
        <v>75</v>
      </c>
      <c r="D15" s="37" t="s">
        <v>95</v>
      </c>
      <c r="E15" s="37" t="s">
        <v>115</v>
      </c>
      <c r="F15" s="37" t="s">
        <v>18</v>
      </c>
      <c r="G15" s="39" t="s">
        <v>168</v>
      </c>
    </row>
    <row r="16" spans="1:7" ht="12.75">
      <c r="A16" s="37" t="s">
        <v>36</v>
      </c>
      <c r="B16" s="37" t="s">
        <v>56</v>
      </c>
      <c r="C16" s="37" t="s">
        <v>76</v>
      </c>
      <c r="D16" s="37" t="s">
        <v>96</v>
      </c>
      <c r="E16" s="37" t="s">
        <v>116</v>
      </c>
      <c r="F16" s="37" t="s">
        <v>18</v>
      </c>
      <c r="G16" s="39" t="s">
        <v>169</v>
      </c>
    </row>
    <row r="17" spans="1:7" ht="12.75">
      <c r="A17" s="37" t="s">
        <v>37</v>
      </c>
      <c r="B17" s="37" t="s">
        <v>57</v>
      </c>
      <c r="C17" s="37" t="s">
        <v>77</v>
      </c>
      <c r="D17" s="37" t="s">
        <v>97</v>
      </c>
      <c r="E17" s="37" t="s">
        <v>117</v>
      </c>
      <c r="F17" s="37" t="s">
        <v>18</v>
      </c>
      <c r="G17" s="39" t="s">
        <v>170</v>
      </c>
    </row>
    <row r="18" spans="1:7" ht="12.75">
      <c r="A18" s="37" t="s">
        <v>38</v>
      </c>
      <c r="B18" s="37" t="s">
        <v>58</v>
      </c>
      <c r="C18" s="37" t="s">
        <v>78</v>
      </c>
      <c r="D18" s="37" t="s">
        <v>98</v>
      </c>
      <c r="E18" s="37" t="s">
        <v>118</v>
      </c>
      <c r="F18" s="37" t="s">
        <v>18</v>
      </c>
      <c r="G18" s="39" t="s">
        <v>171</v>
      </c>
    </row>
    <row r="19" spans="1:7" ht="12.75">
      <c r="A19" s="37" t="s">
        <v>39</v>
      </c>
      <c r="B19" s="37" t="s">
        <v>59</v>
      </c>
      <c r="C19" s="37" t="s">
        <v>79</v>
      </c>
      <c r="D19" s="37" t="s">
        <v>99</v>
      </c>
      <c r="E19" s="37" t="s">
        <v>119</v>
      </c>
      <c r="F19" s="37" t="s">
        <v>18</v>
      </c>
      <c r="G19" s="39" t="s">
        <v>122</v>
      </c>
    </row>
    <row r="20" spans="1:7" ht="12.75">
      <c r="A20" s="37" t="s">
        <v>40</v>
      </c>
      <c r="B20" s="37" t="s">
        <v>60</v>
      </c>
      <c r="C20" s="37" t="s">
        <v>80</v>
      </c>
      <c r="D20" s="37" t="s">
        <v>100</v>
      </c>
      <c r="E20" s="37" t="s">
        <v>120</v>
      </c>
      <c r="F20" s="37" t="s">
        <v>18</v>
      </c>
      <c r="G20" s="39" t="s">
        <v>123</v>
      </c>
    </row>
    <row r="21" spans="1:7" ht="12.75">
      <c r="A21" s="37" t="s">
        <v>41</v>
      </c>
      <c r="B21" s="37" t="s">
        <v>61</v>
      </c>
      <c r="C21" s="37" t="s">
        <v>81</v>
      </c>
      <c r="D21" s="37" t="s">
        <v>101</v>
      </c>
      <c r="E21" s="37" t="s">
        <v>121</v>
      </c>
      <c r="F21" s="37" t="s">
        <v>18</v>
      </c>
      <c r="G21" s="39" t="s">
        <v>124</v>
      </c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&amp;L&amp;G
Via A. De Gasperi, 80 
84043 Agropoli (Sa)
P. IVA 05414630656 338.7773883 - 328.0184614 - 0974.825019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CorradoDelBuonoSOFTW@RE</dc:creator>
  <cp:keywords/>
  <dc:description/>
  <cp:lastModifiedBy>user</cp:lastModifiedBy>
  <cp:lastPrinted>2018-08-02T17:12:37Z</cp:lastPrinted>
  <dcterms:created xsi:type="dcterms:W3CDTF">2007-03-06T19:15:43Z</dcterms:created>
  <dcterms:modified xsi:type="dcterms:W3CDTF">2018-08-02T17:12:43Z</dcterms:modified>
  <cp:category/>
  <cp:version/>
  <cp:contentType/>
  <cp:contentStatus/>
</cp:coreProperties>
</file>